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CBWL President\Desktop\Treasurer 2021-2023\Monthly Reconcile Backup\"/>
    </mc:Choice>
  </mc:AlternateContent>
  <bookViews>
    <workbookView xWindow="0" yWindow="0" windowWidth="20460" windowHeight="6876" tabRatio="628"/>
  </bookViews>
  <sheets>
    <sheet name="annual" sheetId="1" r:id="rId1"/>
    <sheet name="April" sheetId="2" r:id="rId2"/>
    <sheet name="May" sheetId="7" r:id="rId3"/>
    <sheet name="June" sheetId="9" r:id="rId4"/>
    <sheet name="July" sheetId="11" r:id="rId5"/>
    <sheet name="August" sheetId="16" r:id="rId6"/>
    <sheet name="September" sheetId="18" r:id="rId7"/>
    <sheet name="October" sheetId="20" r:id="rId8"/>
    <sheet name="November" sheetId="21" r:id="rId9"/>
    <sheet name="December" sheetId="23" r:id="rId10"/>
    <sheet name="January" sheetId="24" r:id="rId11"/>
    <sheet name="February" sheetId="25" r:id="rId12"/>
    <sheet name="March" sheetId="27" r:id="rId13"/>
    <sheet name="PoW" sheetId="14" r:id="rId14"/>
    <sheet name="Fr O'Bryan Fund" sheetId="4" r:id="rId15"/>
  </sheets>
  <definedNames>
    <definedName name="_xlnm.Print_Titles" localSheetId="0">annual!$1:$1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6" i="1"/>
  <c r="O45" i="1"/>
  <c r="O44" i="1"/>
  <c r="O43" i="1"/>
  <c r="O42" i="1"/>
  <c r="O41" i="1"/>
  <c r="O40" i="1"/>
  <c r="C14" i="20" l="1"/>
  <c r="B111" i="14" l="1"/>
  <c r="C3" i="20"/>
  <c r="B33" i="20"/>
  <c r="C27" i="4" l="1"/>
  <c r="C26" i="4" l="1"/>
  <c r="C2" i="20"/>
  <c r="B25" i="20"/>
  <c r="G34" i="11" l="1"/>
  <c r="H39" i="1"/>
  <c r="O7" i="1" l="1"/>
  <c r="C18" i="18"/>
  <c r="B144" i="14" l="1"/>
  <c r="J6" i="18"/>
  <c r="C3" i="18"/>
  <c r="B34" i="18"/>
  <c r="C163" i="14" l="1"/>
  <c r="C151" i="14"/>
  <c r="D120" i="14"/>
  <c r="I6" i="18" l="1"/>
  <c r="C2" i="18"/>
  <c r="B27" i="18" l="1"/>
  <c r="C24" i="4" l="1"/>
  <c r="C25" i="4" s="1"/>
  <c r="O14" i="1" l="1"/>
  <c r="O13" i="1"/>
  <c r="O12" i="1"/>
  <c r="C5" i="16" l="1"/>
  <c r="C3" i="16"/>
  <c r="B65" i="16" l="1"/>
  <c r="C4" i="16" l="1"/>
  <c r="B55" i="16"/>
  <c r="B40" i="16" l="1"/>
  <c r="C2" i="16" l="1"/>
  <c r="J6" i="16"/>
  <c r="I6" i="16"/>
  <c r="B28" i="16"/>
  <c r="C14" i="11" l="1"/>
  <c r="C23" i="4" l="1"/>
  <c r="C2" i="11"/>
  <c r="G6" i="11"/>
  <c r="B33" i="11" l="1"/>
  <c r="C22" i="4" l="1"/>
  <c r="H4" i="9"/>
  <c r="C3" i="9" l="1"/>
  <c r="B34" i="9"/>
  <c r="C21" i="4" l="1"/>
  <c r="C2" i="9"/>
  <c r="B25" i="9"/>
  <c r="C20" i="4" l="1"/>
  <c r="C19" i="4" l="1"/>
  <c r="C3" i="7"/>
  <c r="B35" i="7"/>
  <c r="B17" i="7" l="1"/>
  <c r="E6" i="2" l="1"/>
  <c r="C6" i="2" s="1"/>
  <c r="C5" i="2"/>
  <c r="G6" i="2"/>
  <c r="D6" i="2"/>
  <c r="C18" i="4" l="1"/>
  <c r="B53" i="2" l="1"/>
  <c r="N39" i="1" l="1"/>
  <c r="M39" i="1"/>
  <c r="L39" i="1"/>
  <c r="K39" i="1"/>
  <c r="J39" i="1"/>
  <c r="I39" i="1"/>
  <c r="G39" i="1"/>
  <c r="F39" i="1"/>
  <c r="E39" i="1"/>
  <c r="D39" i="1"/>
  <c r="B39" i="1"/>
  <c r="C39" i="1"/>
  <c r="C3" i="2" l="1"/>
  <c r="C2" i="2"/>
  <c r="B37" i="2"/>
  <c r="C8" i="1" l="1"/>
  <c r="C17" i="4" l="1"/>
  <c r="C16" i="4"/>
  <c r="N58" i="1"/>
  <c r="C10" i="27" l="1"/>
  <c r="M58" i="1" l="1"/>
  <c r="G4" i="25" l="1"/>
  <c r="C4" i="25"/>
  <c r="C15" i="4" l="1"/>
  <c r="L58" i="1" l="1"/>
  <c r="C14" i="4" l="1"/>
  <c r="C13" i="4"/>
  <c r="K58" i="1" l="1"/>
  <c r="I5" i="23" l="1"/>
  <c r="C5" i="23"/>
  <c r="C17" i="21" l="1"/>
  <c r="C4" i="21" l="1"/>
  <c r="J58" i="1"/>
  <c r="C155" i="14" l="1"/>
  <c r="C165" i="14" l="1"/>
  <c r="E152" i="14" l="1"/>
  <c r="I58" i="1"/>
  <c r="I6" i="20" l="1"/>
  <c r="H6" i="20"/>
  <c r="G6" i="20"/>
  <c r="F6" i="20"/>
  <c r="E6" i="20"/>
  <c r="D6" i="20"/>
  <c r="C6" i="20"/>
  <c r="C12" i="4" l="1"/>
  <c r="B124" i="14" l="1"/>
  <c r="C11" i="4" l="1"/>
  <c r="C10" i="4"/>
  <c r="C9" i="4"/>
  <c r="O15" i="1" l="1"/>
  <c r="H58" i="1" l="1"/>
  <c r="G6" i="18" l="1"/>
  <c r="F6" i="18"/>
  <c r="E6" i="18"/>
  <c r="D6" i="18"/>
  <c r="C6" i="18"/>
  <c r="H6" i="18"/>
  <c r="C124" i="14" l="1"/>
  <c r="D124" i="14" l="1"/>
  <c r="G58" i="1" l="1"/>
  <c r="H6" i="16" l="1"/>
  <c r="G6" i="16"/>
  <c r="F6" i="16"/>
  <c r="E6" i="16"/>
  <c r="D6" i="16"/>
  <c r="C6" i="16" l="1"/>
  <c r="F58" i="1" l="1"/>
  <c r="N11" i="1" l="1"/>
  <c r="M11" i="1"/>
  <c r="L11" i="1"/>
  <c r="K11" i="1"/>
  <c r="J11" i="1"/>
  <c r="I11" i="1"/>
  <c r="H11" i="1"/>
  <c r="G11" i="1"/>
  <c r="F11" i="1"/>
  <c r="E11" i="1"/>
  <c r="D11" i="1"/>
  <c r="H6" i="11"/>
  <c r="F6" i="11"/>
  <c r="E6" i="11"/>
  <c r="C6" i="11"/>
  <c r="C8" i="4" l="1"/>
  <c r="E58" i="1" l="1"/>
  <c r="G4" i="9"/>
  <c r="F4" i="9"/>
  <c r="E4" i="9"/>
  <c r="D4" i="9"/>
  <c r="C4" i="9"/>
  <c r="C7" i="4" l="1"/>
  <c r="J48" i="1"/>
  <c r="O18" i="1" l="1"/>
  <c r="O17" i="1"/>
  <c r="C6" i="4" l="1"/>
  <c r="C5" i="4"/>
  <c r="C4" i="4"/>
  <c r="O37" i="1" l="1"/>
  <c r="O29" i="1"/>
  <c r="O25" i="1"/>
  <c r="N8" i="1" l="1"/>
  <c r="M8" i="1"/>
  <c r="L8" i="1"/>
  <c r="K8" i="1"/>
  <c r="J8" i="1"/>
  <c r="I8" i="1"/>
  <c r="H8" i="1"/>
  <c r="G8" i="1"/>
  <c r="N3" i="1"/>
  <c r="M3" i="1"/>
  <c r="L3" i="1"/>
  <c r="K3" i="1"/>
  <c r="J3" i="1"/>
  <c r="I3" i="1"/>
  <c r="H3" i="1"/>
  <c r="G3" i="1"/>
  <c r="F3" i="1"/>
  <c r="E3" i="1"/>
  <c r="F8" i="1"/>
  <c r="E8" i="1"/>
  <c r="G5" i="7" l="1"/>
  <c r="D8" i="1" s="1"/>
  <c r="F5" i="7"/>
  <c r="D5" i="7"/>
  <c r="D3" i="1" s="1"/>
  <c r="C5" i="7"/>
  <c r="D58" i="1" l="1"/>
  <c r="C3" i="4" l="1"/>
  <c r="C58" i="1" l="1"/>
  <c r="O39" i="1" l="1"/>
  <c r="P48" i="1"/>
  <c r="P19" i="1"/>
  <c r="O38" i="1" l="1"/>
  <c r="O36" i="1"/>
  <c r="O35" i="1"/>
  <c r="O34" i="1"/>
  <c r="O33" i="1"/>
  <c r="O32" i="1"/>
  <c r="O31" i="1"/>
  <c r="O30" i="1"/>
  <c r="O28" i="1"/>
  <c r="O27" i="1"/>
  <c r="O26" i="1"/>
  <c r="O24" i="1"/>
  <c r="Q24" i="1" s="1"/>
  <c r="O23" i="1"/>
  <c r="O22" i="1"/>
  <c r="N48" i="1"/>
  <c r="N53" i="1" s="1"/>
  <c r="M48" i="1"/>
  <c r="M53" i="1" s="1"/>
  <c r="L48" i="1"/>
  <c r="L53" i="1" s="1"/>
  <c r="K48" i="1"/>
  <c r="K53" i="1" s="1"/>
  <c r="J53" i="1"/>
  <c r="I48" i="1"/>
  <c r="I53" i="1" s="1"/>
  <c r="H48" i="1"/>
  <c r="H53" i="1" s="1"/>
  <c r="G48" i="1"/>
  <c r="G53" i="1" s="1"/>
  <c r="F48" i="1"/>
  <c r="F53" i="1" s="1"/>
  <c r="E48" i="1"/>
  <c r="E53" i="1" s="1"/>
  <c r="D48" i="1"/>
  <c r="D53" i="1" s="1"/>
  <c r="C48" i="1"/>
  <c r="C53" i="1" s="1"/>
  <c r="H4" i="2"/>
  <c r="G4" i="2"/>
  <c r="F4" i="2"/>
  <c r="E4" i="2"/>
  <c r="D4" i="2"/>
  <c r="C4" i="2"/>
  <c r="Q17" i="1"/>
  <c r="O16" i="1"/>
  <c r="O6" i="1"/>
  <c r="N19" i="1"/>
  <c r="N52" i="1" s="1"/>
  <c r="M19" i="1"/>
  <c r="M52" i="1" s="1"/>
  <c r="L19" i="1"/>
  <c r="L52" i="1" s="1"/>
  <c r="K19" i="1"/>
  <c r="K52" i="1" s="1"/>
  <c r="J19" i="1"/>
  <c r="J52" i="1" s="1"/>
  <c r="I19" i="1"/>
  <c r="I52" i="1" s="1"/>
  <c r="H19" i="1"/>
  <c r="H52" i="1" s="1"/>
  <c r="G19" i="1"/>
  <c r="G52" i="1" s="1"/>
  <c r="F19" i="1"/>
  <c r="F52" i="1" s="1"/>
  <c r="E19" i="1"/>
  <c r="E52" i="1" s="1"/>
  <c r="D19" i="1"/>
  <c r="D52" i="1" s="1"/>
  <c r="I4" i="2" l="1"/>
  <c r="N54" i="1"/>
  <c r="N60" i="1" s="1"/>
  <c r="H54" i="1"/>
  <c r="F54" i="1"/>
  <c r="J54" i="1"/>
  <c r="J60" i="1" s="1"/>
  <c r="I54" i="1"/>
  <c r="M54" i="1"/>
  <c r="M60" i="1" s="1"/>
  <c r="L54" i="1"/>
  <c r="L60" i="1" s="1"/>
  <c r="K54" i="1"/>
  <c r="K60" i="1" s="1"/>
  <c r="G54" i="1"/>
  <c r="G60" i="1" s="1"/>
  <c r="E54" i="1"/>
  <c r="E60" i="1" s="1"/>
  <c r="D54" i="1"/>
  <c r="D60" i="1" s="1"/>
  <c r="O48" i="1"/>
  <c r="C11" i="1"/>
  <c r="O11" i="1" s="1"/>
  <c r="C3" i="1"/>
  <c r="I60" i="1" l="1"/>
  <c r="I62" i="1"/>
  <c r="H60" i="1"/>
  <c r="F60" i="1"/>
  <c r="O3" i="1"/>
  <c r="Q3" i="1" s="1"/>
  <c r="O8" i="1"/>
  <c r="Q8" i="1" s="1"/>
  <c r="C19" i="1"/>
  <c r="C52" i="1" s="1"/>
  <c r="C54" i="1" s="1"/>
  <c r="C60" i="1" l="1"/>
  <c r="C62" i="1"/>
  <c r="D62" i="1" s="1"/>
  <c r="E62" i="1" s="1"/>
  <c r="F62" i="1" s="1"/>
  <c r="G62" i="1" s="1"/>
  <c r="H62" i="1" s="1"/>
  <c r="O19" i="1"/>
</calcChain>
</file>

<file path=xl/comments1.xml><?xml version="1.0" encoding="utf-8"?>
<comments xmlns="http://schemas.openxmlformats.org/spreadsheetml/2006/main">
  <authors>
    <author>NCBWL President</author>
  </authors>
  <commentList>
    <comment ref="D29" authorId="0" shapeId="0">
      <text>
        <r>
          <rPr>
            <b/>
            <sz val="11"/>
            <color indexed="81"/>
            <rFont val="Tahoma"/>
            <family val="2"/>
          </rPr>
          <t>NCBWL President:</t>
        </r>
        <r>
          <rPr>
            <sz val="11"/>
            <color indexed="81"/>
            <rFont val="Tahoma"/>
            <family val="2"/>
          </rPr>
          <t xml:space="preserve">
summer mtg wine</t>
        </r>
      </text>
    </comment>
    <comment ref="G33" authorId="0" shapeId="0">
      <text>
        <r>
          <rPr>
            <b/>
            <sz val="11"/>
            <color indexed="81"/>
            <rFont val="Tahoma"/>
            <family val="2"/>
          </rPr>
          <t>NCBWL President:</t>
        </r>
        <r>
          <rPr>
            <sz val="11"/>
            <color indexed="81"/>
            <rFont val="Tahoma"/>
            <family val="2"/>
          </rPr>
          <t xml:space="preserve">
annual report</t>
        </r>
      </text>
    </comment>
    <comment ref="H33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TN Charity renewal</t>
        </r>
      </text>
    </comment>
    <comment ref="H40" authorId="0" shapeId="0">
      <text>
        <r>
          <rPr>
            <b/>
            <sz val="11"/>
            <color indexed="81"/>
            <rFont val="Tahoma"/>
            <family val="2"/>
          </rPr>
          <t>NCBWL President:</t>
        </r>
        <r>
          <rPr>
            <sz val="11"/>
            <color indexed="81"/>
            <rFont val="Tahoma"/>
            <family val="2"/>
          </rPr>
          <t xml:space="preserve">
$4014 consignment
$1000 manage fee
$396.76 cc fee</t>
        </r>
      </text>
    </comment>
    <comment ref="H42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JP2 sponsor overpayment</t>
        </r>
      </text>
    </comment>
    <comment ref="G43" authorId="0" shapeId="0">
      <text>
        <r>
          <rPr>
            <b/>
            <sz val="11"/>
            <color indexed="81"/>
            <rFont val="Tahoma"/>
            <family val="2"/>
          </rPr>
          <t>NCBWL President:</t>
        </r>
        <r>
          <rPr>
            <sz val="11"/>
            <color indexed="81"/>
            <rFont val="Tahoma"/>
            <family val="2"/>
          </rPr>
          <t xml:space="preserve">
$100 special event permit
$194 liability insurance</t>
        </r>
      </text>
    </comment>
    <comment ref="H43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tech support
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>NCBWL President:</t>
        </r>
        <r>
          <rPr>
            <sz val="11"/>
            <color indexed="81"/>
            <rFont val="Tahoma"/>
            <family val="2"/>
          </rPr>
          <t xml:space="preserve">
to use in 2022</t>
        </r>
      </text>
    </comment>
    <comment ref="C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Amount carried forward incorrectly. Corrected amount of $1005 (not $980) entered on 10/1/22.</t>
        </r>
      </text>
    </comment>
    <comment ref="D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corrected amount of $1005 (not $980) entered on 10/1/22</t>
        </r>
      </text>
    </comment>
    <comment ref="E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corrected amount of $1005 (not $980) entered on 10/1/22</t>
        </r>
      </text>
    </comment>
    <comment ref="F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corrected amount of $1005 (not $980) entered on 10/1/22</t>
        </r>
      </text>
    </comment>
    <comment ref="G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corrected amount of $1005 (not $980) entered on 10/1/22</t>
        </r>
      </text>
    </comment>
    <comment ref="H66" authorId="0" shapeId="0">
      <text>
        <r>
          <rPr>
            <b/>
            <sz val="11"/>
            <color indexed="81"/>
            <rFont val="Tahoma"/>
            <charset val="1"/>
          </rPr>
          <t>NCBWL President:</t>
        </r>
        <r>
          <rPr>
            <sz val="11"/>
            <color indexed="81"/>
            <rFont val="Tahoma"/>
            <charset val="1"/>
          </rPr>
          <t xml:space="preserve">
corrected amount of $1005 (not $980) entered on 10/1/22</t>
        </r>
      </text>
    </comment>
  </commentList>
</comments>
</file>

<file path=xl/sharedStrings.xml><?xml version="1.0" encoding="utf-8"?>
<sst xmlns="http://schemas.openxmlformats.org/spreadsheetml/2006/main" count="1097" uniqueCount="452">
  <si>
    <t>Dues</t>
  </si>
  <si>
    <t>Interest Income (Invest Acct)</t>
  </si>
  <si>
    <t>EXPENSES</t>
  </si>
  <si>
    <t>Advertisement</t>
  </si>
  <si>
    <t>Misc.</t>
  </si>
  <si>
    <t>Postage</t>
  </si>
  <si>
    <t>Taxes &amp; Fees</t>
  </si>
  <si>
    <t>TOTAL EXPENSES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</si>
  <si>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</si>
  <si>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</si>
  <si>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</si>
  <si>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</si>
  <si>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</si>
  <si>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</si>
  <si>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</si>
  <si>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</si>
  <si>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</si>
  <si>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</si>
  <si>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</si>
  <si>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</si>
  <si>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Meeting Reservations</t>
  </si>
  <si>
    <t>Total</t>
  </si>
  <si>
    <t>Budget</t>
  </si>
  <si>
    <t>YTD Variance</t>
  </si>
  <si>
    <t>Scholarship Awards</t>
  </si>
  <si>
    <t>Honorariums &amp; Gifts</t>
  </si>
  <si>
    <t>Meeting Food &amp; Beverage</t>
  </si>
  <si>
    <t>Memberships</t>
  </si>
  <si>
    <t xml:space="preserve">     Donations</t>
  </si>
  <si>
    <t xml:space="preserve">     Sponsorships</t>
  </si>
  <si>
    <t xml:space="preserve">     Auction</t>
  </si>
  <si>
    <t xml:space="preserve">     Venue</t>
  </si>
  <si>
    <t xml:space="preserve">     Tickets</t>
  </si>
  <si>
    <t>Retreat Fees</t>
  </si>
  <si>
    <t>Charity Donations</t>
  </si>
  <si>
    <t>Website Maintenance</t>
  </si>
  <si>
    <t>Bank/Credit Card Fees</t>
  </si>
  <si>
    <t>Revenue</t>
  </si>
  <si>
    <t>Expenses</t>
  </si>
  <si>
    <t>total</t>
  </si>
  <si>
    <t>affinity</t>
  </si>
  <si>
    <t>retreat</t>
  </si>
  <si>
    <t>meeting</t>
  </si>
  <si>
    <t>cash</t>
  </si>
  <si>
    <t>dues</t>
  </si>
  <si>
    <t>Printing</t>
  </si>
  <si>
    <t>Food &amp; Beverage (non-mo mtg)</t>
  </si>
  <si>
    <t xml:space="preserve">     Online</t>
  </si>
  <si>
    <t>Fundraiser</t>
  </si>
  <si>
    <t>55 members</t>
  </si>
  <si>
    <t>Kroger</t>
  </si>
  <si>
    <t>CHECKING DEPOSITS</t>
  </si>
  <si>
    <t xml:space="preserve">     Check/cash</t>
  </si>
  <si>
    <t>Non-event Donations</t>
  </si>
  <si>
    <t>Retreat Fees Received</t>
  </si>
  <si>
    <t>Retired Religious Donations</t>
  </si>
  <si>
    <t>RECONCILIATION</t>
  </si>
  <si>
    <t>Book Income</t>
  </si>
  <si>
    <t>Book Expenses</t>
  </si>
  <si>
    <t>Net</t>
  </si>
  <si>
    <t>Bank Expenses</t>
  </si>
  <si>
    <t>Difference</t>
  </si>
  <si>
    <t>balance forward per Sandra Szejner - found in file</t>
  </si>
  <si>
    <t>Kroger/Amazon</t>
  </si>
  <si>
    <t>REVENUE</t>
  </si>
  <si>
    <t>TOTAL REVENUE</t>
  </si>
  <si>
    <t>Comments</t>
  </si>
  <si>
    <t>16 available</t>
  </si>
  <si>
    <t>Account Balance EOM</t>
  </si>
  <si>
    <t>$25 x 25 avg attend x 10 mtgs</t>
  </si>
  <si>
    <t>Balance</t>
  </si>
  <si>
    <t>Comment</t>
  </si>
  <si>
    <t>70th Anniversary</t>
  </si>
  <si>
    <t>Amazon Smile</t>
  </si>
  <si>
    <t>Meeting Expense</t>
  </si>
  <si>
    <t>Stationary &amp; Office Supplies</t>
  </si>
  <si>
    <t>PoW</t>
  </si>
  <si>
    <t>date</t>
  </si>
  <si>
    <t>amount</t>
  </si>
  <si>
    <t>type</t>
  </si>
  <si>
    <t>business</t>
  </si>
  <si>
    <t>contact</t>
  </si>
  <si>
    <t>address</t>
  </si>
  <si>
    <t>city</t>
  </si>
  <si>
    <t>state</t>
  </si>
  <si>
    <t>zip</t>
  </si>
  <si>
    <t>phone</t>
  </si>
  <si>
    <t>email</t>
  </si>
  <si>
    <t>donation</t>
  </si>
  <si>
    <t>purpose</t>
  </si>
  <si>
    <t>vendor</t>
  </si>
  <si>
    <t>FRHS</t>
  </si>
  <si>
    <t>August lunch meeting - speaker (Nancy Hearn)</t>
  </si>
  <si>
    <t>July dinner meeting - speaker (Mary Margaret Lambert) &amp; Fr O'Bryan</t>
  </si>
  <si>
    <t>June dinner meeting - speaker (Diana Miller)  &amp; Fr O'Bryan</t>
  </si>
  <si>
    <t>May dinner meeting - speaker (Joan Watson) &amp; Fr O'Bryan</t>
  </si>
  <si>
    <t>SCA</t>
  </si>
  <si>
    <t>Revenue - Auction</t>
  </si>
  <si>
    <t>gross</t>
  </si>
  <si>
    <t>fees</t>
  </si>
  <si>
    <t>net</t>
  </si>
  <si>
    <t>Revenue - Sponsor/Donations</t>
  </si>
  <si>
    <t xml:space="preserve">     Invitations/Programs</t>
  </si>
  <si>
    <t xml:space="preserve">     Credit Card Fees</t>
  </si>
  <si>
    <t>October dinner meeting - speaker (Jenny Hannon) &amp; Fr O'Bryan</t>
  </si>
  <si>
    <t>Catholic Charities</t>
  </si>
  <si>
    <t>Sister Xmas</t>
  </si>
  <si>
    <t>misc</t>
  </si>
  <si>
    <t>Sponsors</t>
  </si>
  <si>
    <t>Donations</t>
  </si>
  <si>
    <t>Tickets</t>
  </si>
  <si>
    <t>Auction</t>
  </si>
  <si>
    <t xml:space="preserve">   live</t>
  </si>
  <si>
    <t>Gross Revenue</t>
  </si>
  <si>
    <t>Venue</t>
  </si>
  <si>
    <t>Supplies</t>
  </si>
  <si>
    <t>Credit Card Fees</t>
  </si>
  <si>
    <t>Total Exp</t>
  </si>
  <si>
    <t>NET</t>
  </si>
  <si>
    <t>SUGGESTED AWARDS</t>
  </si>
  <si>
    <t>JPII</t>
  </si>
  <si>
    <t>start SMA</t>
  </si>
  <si>
    <t>SUMMARY</t>
  </si>
  <si>
    <t>Fr O'Bryan Fund (keep in reserve)</t>
  </si>
  <si>
    <t>cleared bank</t>
  </si>
  <si>
    <t>chk #</t>
  </si>
  <si>
    <t>chk date</t>
  </si>
  <si>
    <t>Donations for Retired Sisters (use in '22)</t>
  </si>
  <si>
    <t>Feb dinner mtg - speakers (C Conklin, T Hamilton, G Holmes, M May, P Vance) &amp; Fr O'Bryan</t>
  </si>
  <si>
    <t>deposit</t>
  </si>
  <si>
    <t>Mar dinner mtg - speaker (Gia Riney) &amp; Fr O'Bryan</t>
  </si>
  <si>
    <t>c/o 2022</t>
  </si>
  <si>
    <t>Bank Revenue</t>
  </si>
  <si>
    <t>payee</t>
  </si>
  <si>
    <t>how paid</t>
  </si>
  <si>
    <t>Clean Plate Club</t>
  </si>
  <si>
    <t>Ahlgren, M</t>
  </si>
  <si>
    <t>Adams, D</t>
  </si>
  <si>
    <t>Collins, MA</t>
  </si>
  <si>
    <t>Coscarelli, J</t>
  </si>
  <si>
    <t>Fay, D</t>
  </si>
  <si>
    <t>Hearn, N</t>
  </si>
  <si>
    <t>May, M</t>
  </si>
  <si>
    <t>Miller, D</t>
  </si>
  <si>
    <t>Mondelli, G</t>
  </si>
  <si>
    <t>Moore, J</t>
  </si>
  <si>
    <t>Orr, J</t>
  </si>
  <si>
    <t>Smith, M</t>
  </si>
  <si>
    <t>Springer, E</t>
  </si>
  <si>
    <t>Szejner, S</t>
  </si>
  <si>
    <t>Teter, K</t>
  </si>
  <si>
    <t>Ussery, B</t>
  </si>
  <si>
    <t>Vance, P</t>
  </si>
  <si>
    <t>Herron, G</t>
  </si>
  <si>
    <t xml:space="preserve">     Catering</t>
  </si>
  <si>
    <t>Birthright, A</t>
  </si>
  <si>
    <t>Casa Santa, T</t>
  </si>
  <si>
    <t>Cute &amp; Comfy</t>
  </si>
  <si>
    <t>Darcy Bomer</t>
  </si>
  <si>
    <t>Brooke Reusch</t>
  </si>
  <si>
    <t>Harris, P</t>
  </si>
  <si>
    <t>Hunt, P</t>
  </si>
  <si>
    <t>Lance, B</t>
  </si>
  <si>
    <t>Langan, K</t>
  </si>
  <si>
    <t>Newcomb, C</t>
  </si>
  <si>
    <t>Smith, S</t>
  </si>
  <si>
    <t>Vision Legal</t>
  </si>
  <si>
    <t>C Allison</t>
  </si>
  <si>
    <t>Weber, C</t>
  </si>
  <si>
    <t>N Food Project</t>
  </si>
  <si>
    <t>Apr mtg</t>
  </si>
  <si>
    <t>Paypal</t>
  </si>
  <si>
    <t>Total Revenue</t>
  </si>
  <si>
    <t>F Knochenmus</t>
  </si>
  <si>
    <t>supplies</t>
  </si>
  <si>
    <t>Bayer, J</t>
  </si>
  <si>
    <t>Calhoun, M</t>
  </si>
  <si>
    <t>5/5 deposit</t>
  </si>
  <si>
    <t>Undistributed '21 PoW funds</t>
  </si>
  <si>
    <t>L Warne</t>
  </si>
  <si>
    <t>Coco's</t>
  </si>
  <si>
    <t>dinner mtg</t>
  </si>
  <si>
    <t>Beauvaise, M</t>
  </si>
  <si>
    <t>Barca, L</t>
  </si>
  <si>
    <t>Chaffin, L</t>
  </si>
  <si>
    <t>Grich, D</t>
  </si>
  <si>
    <t>Hoover, K</t>
  </si>
  <si>
    <t>McMillen, C</t>
  </si>
  <si>
    <t>Moreland, N</t>
  </si>
  <si>
    <t>Pryor, C</t>
  </si>
  <si>
    <t>Conklin, C</t>
  </si>
  <si>
    <t>Wade, E</t>
  </si>
  <si>
    <t>5/19 deposit</t>
  </si>
  <si>
    <t>May dinner mtg - speaker (Margie Druffel)</t>
  </si>
  <si>
    <t>mtg exp</t>
  </si>
  <si>
    <t>reconcile to statement</t>
  </si>
  <si>
    <t>WIFT Nashville</t>
  </si>
  <si>
    <t>Laurel's Superior Catering</t>
  </si>
  <si>
    <t>June dinner mtg</t>
  </si>
  <si>
    <t>Goldner Assoc</t>
  </si>
  <si>
    <t>stationery</t>
  </si>
  <si>
    <t>Beazley M</t>
  </si>
  <si>
    <t>Berlyn L</t>
  </si>
  <si>
    <t>CasaSanta T</t>
  </si>
  <si>
    <t>Hoover K</t>
  </si>
  <si>
    <t>Hunt P</t>
  </si>
  <si>
    <t>Sawasky A</t>
  </si>
  <si>
    <t>Szejner S</t>
  </si>
  <si>
    <t>Wade E</t>
  </si>
  <si>
    <t>WTC</t>
  </si>
  <si>
    <t>sponsor</t>
  </si>
  <si>
    <t>Harpeth Hills Memory Gardens Funeral Home &amp; Cremation Center</t>
  </si>
  <si>
    <t>Don Whitley</t>
  </si>
  <si>
    <t>9090 TN-100</t>
  </si>
  <si>
    <t>Nashville</t>
  </si>
  <si>
    <t>TN</t>
  </si>
  <si>
    <t xml:space="preserve">615-646-9292; 615-347-3796 (c) </t>
  </si>
  <si>
    <t>dwhitley@afamilylegacy.com</t>
  </si>
  <si>
    <t>WTC Foundation</t>
  </si>
  <si>
    <t>Kim Coakley</t>
  </si>
  <si>
    <t>2046 Fransworth Dr</t>
  </si>
  <si>
    <t>615-708-0371</t>
  </si>
  <si>
    <t>mscokey202@comcast.net</t>
  </si>
  <si>
    <t>June dinner mtg - speaker (Sr Mary Peter) &amp; Sr Maria Karol</t>
  </si>
  <si>
    <t>Nancy Peterson Hearn</t>
  </si>
  <si>
    <t>3701 West End Ave, #3 Whitehall</t>
  </si>
  <si>
    <t>Carol McCoy</t>
  </si>
  <si>
    <t>lorac37215@gmail.com</t>
  </si>
  <si>
    <t>Diocese</t>
  </si>
  <si>
    <t>Doyle E</t>
  </si>
  <si>
    <t>Ladies of Charity</t>
  </si>
  <si>
    <t>STAR Pt</t>
  </si>
  <si>
    <t>Vance P</t>
  </si>
  <si>
    <t>Diocese of Nashville</t>
  </si>
  <si>
    <t>2800 McGavock Pike</t>
  </si>
  <si>
    <t>615-783-0761</t>
  </si>
  <si>
    <t>jenny.scaggs@dioceseofnashville.com</t>
  </si>
  <si>
    <t>Jenny Scaggs</t>
  </si>
  <si>
    <t>2216 State St</t>
  </si>
  <si>
    <t>Margie Druffel</t>
  </si>
  <si>
    <t>STAR Physical Therapy</t>
  </si>
  <si>
    <t>Marty Blair</t>
  </si>
  <si>
    <t>PO Box 681478</t>
  </si>
  <si>
    <t>Franklin</t>
  </si>
  <si>
    <t>615-476-8446</t>
  </si>
  <si>
    <t>marty.blair@starpt.com</t>
  </si>
  <si>
    <t xml:space="preserve">Patricia Vance </t>
  </si>
  <si>
    <t>5922 Convent Lane</t>
  </si>
  <si>
    <t>Smyrna</t>
  </si>
  <si>
    <t>615-477-9713</t>
  </si>
  <si>
    <t>pbvance@gmail.com</t>
  </si>
  <si>
    <t>Patricia Vance</t>
  </si>
  <si>
    <t>cc fees</t>
  </si>
  <si>
    <t>780 Harpeth Trace Dr</t>
  </si>
  <si>
    <t>table</t>
  </si>
  <si>
    <t>Nikki Moreland</t>
  </si>
  <si>
    <t>Adams D</t>
  </si>
  <si>
    <t>May M</t>
  </si>
  <si>
    <t>Morgan Stanley (Pitts)</t>
  </si>
  <si>
    <t>PJ2 Prep</t>
  </si>
  <si>
    <t>SzejnerS</t>
  </si>
  <si>
    <t>Donna Adams</t>
  </si>
  <si>
    <t>Mary May</t>
  </si>
  <si>
    <t>Deby &amp; Keith Pitts</t>
  </si>
  <si>
    <t>Cora Newcomb</t>
  </si>
  <si>
    <t>print reimburse</t>
  </si>
  <si>
    <t>contribution</t>
  </si>
  <si>
    <t>tickets</t>
  </si>
  <si>
    <t>Warne L</t>
  </si>
  <si>
    <t>sponsor/tix</t>
  </si>
  <si>
    <t>WIFT Nashvile</t>
  </si>
  <si>
    <t>L Evjen</t>
  </si>
  <si>
    <t>Connie Allison</t>
  </si>
  <si>
    <t>Trisha Casa Santa</t>
  </si>
  <si>
    <t>ticket</t>
  </si>
  <si>
    <t>Sandra Szejner</t>
  </si>
  <si>
    <t>Burger Republic</t>
  </si>
  <si>
    <t>Lynne Warne</t>
  </si>
  <si>
    <t>July dinner mtg - speaker (Sr Mary Andrew)</t>
  </si>
  <si>
    <t>Beth Lance</t>
  </si>
  <si>
    <t>Amy Hubbuch</t>
  </si>
  <si>
    <t>invitations</t>
  </si>
  <si>
    <t>J&amp;J Printers</t>
  </si>
  <si>
    <t>PoW invites</t>
  </si>
  <si>
    <t>USPS</t>
  </si>
  <si>
    <t>stamps</t>
  </si>
  <si>
    <t>debit</t>
  </si>
  <si>
    <t>McCoy K</t>
  </si>
  <si>
    <t>McMillen C</t>
  </si>
  <si>
    <t>Pohlid K</t>
  </si>
  <si>
    <t>PoW sponsor</t>
  </si>
  <si>
    <t>PoW donate</t>
  </si>
  <si>
    <t>PoW ticket</t>
  </si>
  <si>
    <t>Father Ryan High School</t>
  </si>
  <si>
    <t>Brightside Bakeshop</t>
  </si>
  <si>
    <t>Karen McCoy</t>
  </si>
  <si>
    <t>Mr. and Mrs. Roman Pohlid</t>
  </si>
  <si>
    <t>Kathleen Pohlid</t>
  </si>
  <si>
    <t>St. Ceclia Academy</t>
  </si>
  <si>
    <t>Sharon Huber</t>
  </si>
  <si>
    <t>Moore J</t>
  </si>
  <si>
    <t>Link L</t>
  </si>
  <si>
    <t>Kruse M</t>
  </si>
  <si>
    <t>Langan K</t>
  </si>
  <si>
    <t>O'Bryan J</t>
  </si>
  <si>
    <t>Fouche S</t>
  </si>
  <si>
    <t>Coscarelli J</t>
  </si>
  <si>
    <t>Janet Coscarelli</t>
  </si>
  <si>
    <t>Susan Fouche</t>
  </si>
  <si>
    <t>Mary Jean Kruse</t>
  </si>
  <si>
    <t>Kathy Langan</t>
  </si>
  <si>
    <t>KPL Photography</t>
  </si>
  <si>
    <t>Lisa Link</t>
  </si>
  <si>
    <t>Janine Moore</t>
  </si>
  <si>
    <t>Rev. Michael O'Bryan</t>
  </si>
  <si>
    <t>Claudia Weber</t>
  </si>
  <si>
    <t>Sec of State</t>
  </si>
  <si>
    <t>annual rept</t>
  </si>
  <si>
    <t>cc</t>
  </si>
  <si>
    <t>TABC</t>
  </si>
  <si>
    <t>PoW license</t>
  </si>
  <si>
    <t>license</t>
  </si>
  <si>
    <t>Catholic Business League</t>
  </si>
  <si>
    <t>John Woehlke</t>
  </si>
  <si>
    <t>Ellen Wade</t>
  </si>
  <si>
    <t>Patricia Smith</t>
  </si>
  <si>
    <t>Peggy Hunt</t>
  </si>
  <si>
    <t>Liz Zipperer</t>
  </si>
  <si>
    <t>K&amp;K Ins</t>
  </si>
  <si>
    <t>PoW ins</t>
  </si>
  <si>
    <t>Diana Miller</t>
  </si>
  <si>
    <t>insurance</t>
  </si>
  <si>
    <t>K&amp;K Insurance</t>
  </si>
  <si>
    <t>United Healthcare</t>
  </si>
  <si>
    <t>Lauren Barca</t>
  </si>
  <si>
    <t>Sharon O'Connell</t>
  </si>
  <si>
    <t>Beth &amp; Mike Ussery</t>
  </si>
  <si>
    <t>Sharon Alderman</t>
  </si>
  <si>
    <t>Michele Smith</t>
  </si>
  <si>
    <t>Cheryl Pryor</t>
  </si>
  <si>
    <t>Debbie Lassiter Byrne</t>
  </si>
  <si>
    <t>Patricia Cronin</t>
  </si>
  <si>
    <t>Alderman S</t>
  </si>
  <si>
    <t>Pow</t>
  </si>
  <si>
    <t>Barca L</t>
  </si>
  <si>
    <t>Beauvais M</t>
  </si>
  <si>
    <t>Byrne D</t>
  </si>
  <si>
    <t>Lassiter D</t>
  </si>
  <si>
    <t>Moreland N</t>
  </si>
  <si>
    <t>O'Connell S</t>
  </si>
  <si>
    <t>Pryor C</t>
  </si>
  <si>
    <t>Smith M</t>
  </si>
  <si>
    <t>Ussery B</t>
  </si>
  <si>
    <t>Laurel's Catering</t>
  </si>
  <si>
    <t>1/2 balance</t>
  </si>
  <si>
    <t>Carol Ann Fernandez</t>
  </si>
  <si>
    <t>Constance Smith-Burwell</t>
  </si>
  <si>
    <t>Alexis Lawrence</t>
  </si>
  <si>
    <t>Kain M</t>
  </si>
  <si>
    <t>Rumfola A</t>
  </si>
  <si>
    <t>Bayer J</t>
  </si>
  <si>
    <t>Teeter K</t>
  </si>
  <si>
    <t>Antonini P</t>
  </si>
  <si>
    <t>Herron G</t>
  </si>
  <si>
    <t>Paula Antonini</t>
  </si>
  <si>
    <t>Judy Bayer</t>
  </si>
  <si>
    <t>Herron Travel Agency, Inc.</t>
  </si>
  <si>
    <t>Genie Herron</t>
  </si>
  <si>
    <t>Mary Kain</t>
  </si>
  <si>
    <t>Pope John Paul II Preparatory School</t>
  </si>
  <si>
    <t>Michelle Barber</t>
  </si>
  <si>
    <t>Kim Teeter</t>
  </si>
  <si>
    <t>Lisa O'Neill-Sullivan</t>
  </si>
  <si>
    <t>Mary Rolando</t>
  </si>
  <si>
    <t>Jennifer Boyer</t>
  </si>
  <si>
    <t>Deb Fay</t>
  </si>
  <si>
    <t>Kay Hommrich</t>
  </si>
  <si>
    <t>Judy Orr</t>
  </si>
  <si>
    <t>Courtney Conklin</t>
  </si>
  <si>
    <t>Lynn Adelman</t>
  </si>
  <si>
    <t>Jennie Guinn</t>
  </si>
  <si>
    <t>Sandra MacSweeney</t>
  </si>
  <si>
    <t>Jim Michie</t>
  </si>
  <si>
    <t>entertainment</t>
  </si>
  <si>
    <t>Tom Gregory</t>
  </si>
  <si>
    <t>tech support</t>
  </si>
  <si>
    <t>Balloon House</t>
  </si>
  <si>
    <t>decorations</t>
  </si>
  <si>
    <t>Fay</t>
  </si>
  <si>
    <t>auction</t>
  </si>
  <si>
    <t>Gordon</t>
  </si>
  <si>
    <t>Hoover</t>
  </si>
  <si>
    <t>PoW auction</t>
  </si>
  <si>
    <t>PoW entertainment</t>
  </si>
  <si>
    <t>PoW tech support</t>
  </si>
  <si>
    <t>PoW decorations</t>
  </si>
  <si>
    <t>PoW deco/supplies</t>
  </si>
  <si>
    <t>Jeffrey Pryor</t>
  </si>
  <si>
    <t>Matthew Smith</t>
  </si>
  <si>
    <t>Patricia Hinton</t>
  </si>
  <si>
    <t>Chantilly Belle LLC</t>
  </si>
  <si>
    <t>Thomas Mattingly</t>
  </si>
  <si>
    <t>michelle purcell</t>
  </si>
  <si>
    <t>Helen Patricia Cronin</t>
  </si>
  <si>
    <t>Rebecca Hammel</t>
  </si>
  <si>
    <t>David Walton</t>
  </si>
  <si>
    <t>Eric Link</t>
  </si>
  <si>
    <t>Diana Ryan</t>
  </si>
  <si>
    <t>Kenneth Hartman</t>
  </si>
  <si>
    <t>Niki Antonini</t>
  </si>
  <si>
    <t>Jessy Blaine</t>
  </si>
  <si>
    <t>Elizabeth Burns</t>
  </si>
  <si>
    <t>Donation</t>
  </si>
  <si>
    <t>Kim White</t>
  </si>
  <si>
    <t>Donna Sabia</t>
  </si>
  <si>
    <t>Teresa Davis</t>
  </si>
  <si>
    <t>Christian John</t>
  </si>
  <si>
    <t>Karen Phillips</t>
  </si>
  <si>
    <t>Kevin Barber</t>
  </si>
  <si>
    <t>Eileen Springer</t>
  </si>
  <si>
    <t>Kim Hoover</t>
  </si>
  <si>
    <t>Teri Gordon</t>
  </si>
  <si>
    <t>Silent Auction</t>
  </si>
  <si>
    <t>balance</t>
  </si>
  <si>
    <t xml:space="preserve">   silent</t>
  </si>
  <si>
    <t xml:space="preserve">   Whiskey</t>
  </si>
  <si>
    <t>programs</t>
  </si>
  <si>
    <t>PoW catering</t>
  </si>
  <si>
    <t>PoW program</t>
  </si>
  <si>
    <t>Carter</t>
  </si>
  <si>
    <t>Lassiter</t>
  </si>
  <si>
    <t>JP2</t>
  </si>
  <si>
    <t>will issue $500 refund</t>
  </si>
  <si>
    <t>PGE</t>
  </si>
  <si>
    <t>check</t>
  </si>
  <si>
    <t>Llive. Silent. Whiskey</t>
  </si>
  <si>
    <t>sponsor refund</t>
  </si>
  <si>
    <t>PoW refund</t>
  </si>
  <si>
    <t xml:space="preserve">Pope John Paul II Preparatory School - REFUND of $500 </t>
  </si>
  <si>
    <t>charity renewal</t>
  </si>
  <si>
    <t xml:space="preserve">     Supplies/decorations</t>
  </si>
  <si>
    <t xml:space="preserve">     Entertainment</t>
  </si>
  <si>
    <t xml:space="preserve">     Misc</t>
  </si>
  <si>
    <t>Aug dinner mtg - speaker (Mother Anna Grace), Sr Mary Peter &amp; Fr O'Bryan</t>
  </si>
  <si>
    <t>PoW supplies</t>
  </si>
  <si>
    <t xml:space="preserve">     PGE Fees</t>
  </si>
  <si>
    <t>Neal M</t>
  </si>
  <si>
    <t>Oct dinner mtg - speakers (Judy Graham &amp; Anna Rumfola)</t>
  </si>
  <si>
    <t>Asbury C</t>
  </si>
  <si>
    <t>PoW donation</t>
  </si>
  <si>
    <t>Oct dinner</t>
  </si>
  <si>
    <t>St Ann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</si>
</sst>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[&lt;=9999999]###\-####;\(###\)\ ###\-####"/>
    <numFmt numFmtId="167" formatCode="[$-409]d\-mmm;@"/>
    <numFmt numFmtId="168" formatCode="m/d/yy;@"/>
    <numFmt numFmtId="169" formatCode="0_);\(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0" fontId="4" fillId="0" borderId="0" xfId="1" applyFont="1"/>
    <xf numFmtId="44" fontId="2" fillId="0" borderId="0" xfId="0" applyNumberFormat="1" applyFont="1"/>
    <xf numFmtId="14" fontId="0" fillId="0" borderId="0" xfId="0" applyNumberFormat="1"/>
    <xf numFmtId="0" fontId="0" fillId="0" borderId="0" xfId="0" applyFill="1"/>
    <xf numFmtId="44" fontId="0" fillId="0" borderId="0" xfId="0" applyNumberFormat="1" applyFill="1"/>
    <xf numFmtId="4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Fill="1"/>
    <xf numFmtId="44" fontId="1" fillId="0" borderId="0" xfId="0" applyNumberFormat="1" applyFont="1" applyFill="1"/>
    <xf numFmtId="44" fontId="0" fillId="0" borderId="0" xfId="0" applyNumberFormat="1" applyFont="1"/>
    <xf numFmtId="0" fontId="0" fillId="0" borderId="0" xfId="0" applyAlignment="1">
      <alignment wrapText="1"/>
    </xf>
    <xf numFmtId="166" fontId="4" fillId="0" borderId="0" xfId="0" applyNumberFormat="1" applyFont="1" applyFill="1" applyBorder="1" applyAlignment="1"/>
    <xf numFmtId="0" fontId="4" fillId="0" borderId="0" xfId="0" applyFont="1"/>
    <xf numFmtId="0" fontId="0" fillId="0" borderId="0" xfId="0" applyFont="1"/>
    <xf numFmtId="44" fontId="2" fillId="0" borderId="0" xfId="0" applyNumberFormat="1" applyFont="1" applyFill="1"/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ill="1" applyBorder="1"/>
    <xf numFmtId="0" fontId="0" fillId="0" borderId="1" xfId="0" applyFill="1" applyBorder="1"/>
    <xf numFmtId="0" fontId="1" fillId="0" borderId="2" xfId="0" applyFont="1" applyBorder="1"/>
    <xf numFmtId="44" fontId="0" fillId="0" borderId="2" xfId="0" applyNumberFormat="1" applyFont="1" applyBorder="1"/>
    <xf numFmtId="44" fontId="0" fillId="0" borderId="2" xfId="0" applyNumberFormat="1" applyBorder="1"/>
    <xf numFmtId="44" fontId="0" fillId="0" borderId="2" xfId="0" applyNumberFormat="1" applyFill="1" applyBorder="1"/>
    <xf numFmtId="0" fontId="0" fillId="0" borderId="3" xfId="0" applyBorder="1"/>
    <xf numFmtId="44" fontId="0" fillId="0" borderId="3" xfId="0" applyNumberFormat="1" applyBorder="1"/>
    <xf numFmtId="44" fontId="0" fillId="0" borderId="3" xfId="0" applyNumberFormat="1" applyFill="1" applyBorder="1"/>
    <xf numFmtId="0" fontId="0" fillId="0" borderId="3" xfId="0" applyFill="1" applyBorder="1"/>
    <xf numFmtId="0" fontId="1" fillId="0" borderId="4" xfId="0" applyFont="1" applyBorder="1"/>
    <xf numFmtId="44" fontId="0" fillId="0" borderId="4" xfId="0" applyNumberFormat="1" applyFont="1" applyBorder="1"/>
    <xf numFmtId="44" fontId="0" fillId="0" borderId="4" xfId="0" applyNumberFormat="1" applyBorder="1"/>
    <xf numFmtId="44" fontId="0" fillId="0" borderId="4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3" xfId="0" applyNumberFormat="1" applyFill="1" applyBorder="1"/>
    <xf numFmtId="0" fontId="0" fillId="0" borderId="4" xfId="0" applyBorder="1"/>
    <xf numFmtId="165" fontId="0" fillId="0" borderId="4" xfId="0" applyNumberFormat="1" applyBorder="1"/>
    <xf numFmtId="165" fontId="0" fillId="0" borderId="4" xfId="0" applyNumberFormat="1" applyFill="1" applyBorder="1"/>
    <xf numFmtId="165" fontId="1" fillId="0" borderId="2" xfId="0" applyNumberFormat="1" applyFont="1" applyBorder="1"/>
    <xf numFmtId="44" fontId="1" fillId="0" borderId="2" xfId="0" applyNumberFormat="1" applyFont="1" applyFill="1" applyBorder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14" fontId="1" fillId="0" borderId="0" xfId="0" applyNumberFormat="1" applyFont="1"/>
    <xf numFmtId="0" fontId="1" fillId="0" borderId="0" xfId="0" applyFont="1"/>
    <xf numFmtId="44" fontId="1" fillId="0" borderId="2" xfId="0" applyNumberFormat="1" applyFont="1" applyBorder="1"/>
    <xf numFmtId="44" fontId="1" fillId="0" borderId="4" xfId="0" applyNumberFormat="1" applyFont="1" applyBorder="1"/>
    <xf numFmtId="44" fontId="1" fillId="0" borderId="0" xfId="0" applyNumberFormat="1" applyFont="1" applyBorder="1"/>
    <xf numFmtId="0" fontId="2" fillId="0" borderId="3" xfId="0" applyFont="1" applyBorder="1"/>
    <xf numFmtId="44" fontId="2" fillId="0" borderId="3" xfId="0" applyNumberFormat="1" applyFont="1" applyBorder="1"/>
    <xf numFmtId="0" fontId="0" fillId="0" borderId="3" xfId="0" applyFont="1" applyBorder="1"/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3" xfId="0" applyNumberFormat="1" applyFont="1" applyBorder="1"/>
    <xf numFmtId="44" fontId="7" fillId="0" borderId="2" xfId="0" applyNumberFormat="1" applyFont="1" applyBorder="1"/>
    <xf numFmtId="0" fontId="0" fillId="0" borderId="0" xfId="0" applyNumberFormat="1"/>
    <xf numFmtId="167" fontId="0" fillId="0" borderId="0" xfId="0" applyNumberFormat="1"/>
    <xf numFmtId="165" fontId="0" fillId="0" borderId="5" xfId="0" applyNumberFormat="1" applyFill="1" applyBorder="1"/>
    <xf numFmtId="44" fontId="0" fillId="0" borderId="5" xfId="0" applyNumberFormat="1" applyFill="1" applyBorder="1"/>
    <xf numFmtId="44" fontId="0" fillId="0" borderId="5" xfId="0" applyNumberFormat="1" applyBorder="1"/>
    <xf numFmtId="0" fontId="8" fillId="0" borderId="0" xfId="0" applyFont="1" applyBorder="1"/>
    <xf numFmtId="4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44" fontId="8" fillId="0" borderId="0" xfId="0" applyNumberFormat="1" applyFont="1" applyBorder="1"/>
    <xf numFmtId="168" fontId="0" fillId="0" borderId="0" xfId="0" applyNumberFormat="1"/>
    <xf numFmtId="169" fontId="0" fillId="0" borderId="0" xfId="0" applyNumberFormat="1"/>
    <xf numFmtId="165" fontId="2" fillId="0" borderId="0" xfId="0" applyNumberFormat="1" applyFont="1"/>
    <xf numFmtId="0" fontId="3" fillId="0" borderId="0" xfId="1"/>
    <xf numFmtId="165" fontId="2" fillId="0" borderId="0" xfId="0" applyNumberFormat="1" applyFont="1" applyFill="1"/>
    <xf numFmtId="0" fontId="0" fillId="0" borderId="0" xfId="0" applyNumberFormat="1" applyAlignment="1">
      <alignment horizontal="left"/>
    </xf>
    <xf numFmtId="8" fontId="0" fillId="0" borderId="0" xfId="0" applyNumberFormat="1"/>
    <xf numFmtId="164" fontId="1" fillId="0" borderId="0" xfId="0" applyNumberFormat="1" applyFont="1" applyAlignment="1">
      <alignment horizontal="left"/>
    </xf>
    <xf numFmtId="44" fontId="0" fillId="2" borderId="0" xfId="0" applyNumberFormat="1" applyFill="1"/>
    <xf numFmtId="44" fontId="0" fillId="0" borderId="0" xfId="0" applyNumberFormat="1" applyFill="1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2" fillId="0" borderId="0" xfId="0" applyNumberFormat="1" applyFont="1" applyBorder="1"/>
    <xf numFmtId="44" fontId="2" fillId="0" borderId="6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5@$25x9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pbvance@gmail.com" TargetMode="External"/><Relationship Id="rId2" Type="http://schemas.openxmlformats.org/officeDocument/2006/relationships/hyperlink" Target="mailto:jenny.scaggs@dioceseofnashville.com" TargetMode="External"/><Relationship Id="rId1" Type="http://schemas.openxmlformats.org/officeDocument/2006/relationships/hyperlink" Target="mailto:lorac37215@gmail.com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68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RowHeight="14.4" x14ac:dyDescent="0.3"/>
  <cols>
    <col min="1" max="1" width="29.33203125" bestFit="1" customWidth="1"/>
    <col min="2" max="2" width="11.77734375" style="4" bestFit="1" customWidth="1"/>
    <col min="3" max="3" width="11.44140625" customWidth="1"/>
    <col min="4" max="4" width="11.44140625" style="8" customWidth="1"/>
    <col min="5" max="5" width="11.6640625" style="8" customWidth="1"/>
    <col min="6" max="6" width="11.44140625" style="8" customWidth="1"/>
    <col min="7" max="8" width="11.77734375" style="8" customWidth="1"/>
    <col min="9" max="9" width="11.44140625" style="8" customWidth="1"/>
    <col min="10" max="11" width="11.6640625" hidden="1" customWidth="1"/>
    <col min="12" max="14" width="11.44140625" hidden="1" customWidth="1"/>
    <col min="15" max="15" width="12.109375" bestFit="1" customWidth="1"/>
    <col min="16" max="16" width="11.5546875" hidden="1" customWidth="1"/>
    <col min="17" max="17" width="12.44140625" hidden="1" customWidth="1"/>
    <col min="18" max="18" width="29.109375" hidden="1" customWidth="1"/>
    <col min="19" max="19" width="11.109375" bestFit="1" customWidth="1"/>
  </cols>
  <sheetData>
    <row r="1" spans="1:19" x14ac:dyDescent="0.3">
      <c r="B1" s="47" t="s">
        <v>131</v>
      </c>
      <c r="C1" s="48" t="s">
        <v>8</v>
      </c>
      <c r="D1" s="49" t="s">
        <v>9</v>
      </c>
      <c r="E1" s="49" t="s">
        <v>10</v>
      </c>
      <c r="F1" s="49" t="s">
        <v>11</v>
      </c>
      <c r="G1" s="49" t="s">
        <v>12</v>
      </c>
      <c r="H1" s="49" t="s">
        <v>13</v>
      </c>
      <c r="I1" s="49" t="s">
        <v>14</v>
      </c>
      <c r="J1" s="48" t="s">
        <v>15</v>
      </c>
      <c r="K1" s="48" t="s">
        <v>16</v>
      </c>
      <c r="L1" s="48" t="s">
        <v>17</v>
      </c>
      <c r="M1" s="48" t="s">
        <v>18</v>
      </c>
      <c r="N1" s="48" t="s">
        <v>19</v>
      </c>
      <c r="O1" s="48" t="s">
        <v>21</v>
      </c>
      <c r="P1" t="s">
        <v>22</v>
      </c>
      <c r="Q1" t="s">
        <v>23</v>
      </c>
      <c r="R1" t="s">
        <v>66</v>
      </c>
    </row>
    <row r="2" spans="1:19" x14ac:dyDescent="0.3">
      <c r="A2" s="23" t="s">
        <v>64</v>
      </c>
      <c r="C2" s="4"/>
      <c r="D2" s="9"/>
      <c r="E2" s="9"/>
      <c r="F2" s="9"/>
      <c r="G2" s="9"/>
      <c r="H2" s="9"/>
      <c r="I2" s="9"/>
      <c r="J2" s="4"/>
      <c r="K2" s="4"/>
      <c r="L2" s="4"/>
      <c r="M2" s="4"/>
      <c r="N2" s="4"/>
      <c r="O2" s="4"/>
      <c r="P2" s="4"/>
      <c r="Q2" s="4"/>
    </row>
    <row r="3" spans="1:19" x14ac:dyDescent="0.3">
      <c r="A3" s="23" t="s">
        <v>0</v>
      </c>
      <c r="B3" s="24">
        <v>825</v>
      </c>
      <c r="C3" s="24">
        <f>SUM(C4:C5)</f>
        <v>2120</v>
      </c>
      <c r="D3" s="25">
        <f t="shared" ref="D3:N3" si="0">SUM(D4:D5)</f>
        <v>660</v>
      </c>
      <c r="E3" s="25">
        <f t="shared" si="0"/>
        <v>495</v>
      </c>
      <c r="F3" s="25">
        <f t="shared" si="0"/>
        <v>550</v>
      </c>
      <c r="G3" s="25">
        <f t="shared" si="0"/>
        <v>330</v>
      </c>
      <c r="H3" s="25">
        <f t="shared" si="0"/>
        <v>55</v>
      </c>
      <c r="I3" s="25">
        <f t="shared" si="0"/>
        <v>28</v>
      </c>
      <c r="J3" s="24">
        <f t="shared" si="0"/>
        <v>0</v>
      </c>
      <c r="K3" s="24">
        <f t="shared" si="0"/>
        <v>0</v>
      </c>
      <c r="L3" s="24">
        <f t="shared" si="0"/>
        <v>0</v>
      </c>
      <c r="M3" s="24">
        <f t="shared" si="0"/>
        <v>0</v>
      </c>
      <c r="N3" s="24">
        <f t="shared" si="0"/>
        <v>0</v>
      </c>
      <c r="O3" s="24">
        <f>SUM(B3:N3)</f>
        <v>5063</v>
      </c>
      <c r="P3" s="4">
        <v>3025</v>
      </c>
      <c r="Q3" s="4">
        <f>+P3-O3</f>
        <v>-2038</v>
      </c>
      <c r="R3" t="s">
        <v>49</v>
      </c>
    </row>
    <row r="4" spans="1:19" x14ac:dyDescent="0.3">
      <c r="A4" s="3" t="s">
        <v>47</v>
      </c>
      <c r="B4" s="6">
        <v>605</v>
      </c>
      <c r="C4" s="6">
        <v>660</v>
      </c>
      <c r="D4" s="22">
        <v>330</v>
      </c>
      <c r="E4" s="22">
        <v>385</v>
      </c>
      <c r="F4" s="22">
        <v>550</v>
      </c>
      <c r="G4" s="22">
        <v>165</v>
      </c>
      <c r="H4" s="22">
        <v>55</v>
      </c>
      <c r="I4" s="22">
        <v>28</v>
      </c>
      <c r="J4" s="6"/>
      <c r="K4" s="6"/>
      <c r="L4" s="6"/>
      <c r="M4" s="6"/>
      <c r="N4" s="6"/>
      <c r="O4" s="6"/>
      <c r="P4" s="4"/>
      <c r="Q4" s="4"/>
    </row>
    <row r="5" spans="1:19" x14ac:dyDescent="0.3">
      <c r="A5" s="3" t="s">
        <v>52</v>
      </c>
      <c r="B5" s="6">
        <v>220</v>
      </c>
      <c r="C5" s="6">
        <v>1460</v>
      </c>
      <c r="D5" s="22">
        <v>330</v>
      </c>
      <c r="E5" s="22">
        <v>110</v>
      </c>
      <c r="F5" s="22">
        <v>0</v>
      </c>
      <c r="G5" s="22">
        <v>165</v>
      </c>
      <c r="H5" s="22">
        <v>0</v>
      </c>
      <c r="I5" s="22"/>
      <c r="J5" s="6"/>
      <c r="K5" s="6"/>
      <c r="L5" s="6"/>
      <c r="M5" s="6"/>
      <c r="N5" s="6"/>
      <c r="O5" s="6"/>
      <c r="P5" s="4"/>
      <c r="Q5" s="4"/>
    </row>
    <row r="6" spans="1:19" x14ac:dyDescent="0.3">
      <c r="A6" s="23" t="s">
        <v>1</v>
      </c>
      <c r="B6" s="24"/>
      <c r="C6" s="24"/>
      <c r="D6" s="25"/>
      <c r="E6" s="25"/>
      <c r="F6" s="25"/>
      <c r="G6" s="25"/>
      <c r="H6" s="25"/>
      <c r="I6" s="25"/>
      <c r="J6" s="24"/>
      <c r="K6" s="24"/>
      <c r="L6" s="24"/>
      <c r="M6" s="24">
        <v>0</v>
      </c>
      <c r="N6" s="24"/>
      <c r="O6" s="24">
        <f>SUM(C6:N6)</f>
        <v>0</v>
      </c>
      <c r="P6" s="4">
        <v>0</v>
      </c>
      <c r="Q6" s="4"/>
    </row>
    <row r="7" spans="1:19" x14ac:dyDescent="0.3">
      <c r="A7" s="31" t="s">
        <v>53</v>
      </c>
      <c r="B7" s="32"/>
      <c r="C7" s="32"/>
      <c r="D7" s="33"/>
      <c r="E7" s="33"/>
      <c r="F7" s="33"/>
      <c r="G7" s="33"/>
      <c r="H7" s="33">
        <v>1</v>
      </c>
      <c r="I7" s="33"/>
      <c r="J7" s="32"/>
      <c r="K7" s="32"/>
      <c r="L7" s="32"/>
      <c r="M7" s="32"/>
      <c r="N7" s="32"/>
      <c r="O7" s="32">
        <f>SUM(H7:N7)</f>
        <v>1</v>
      </c>
      <c r="P7" s="4"/>
      <c r="Q7" s="4"/>
    </row>
    <row r="8" spans="1:19" x14ac:dyDescent="0.3">
      <c r="A8" s="23" t="s">
        <v>20</v>
      </c>
      <c r="B8" s="24"/>
      <c r="C8" s="24">
        <f>SUM(C9:C10)</f>
        <v>800</v>
      </c>
      <c r="D8" s="25">
        <f>SUM(D9:D10)</f>
        <v>850</v>
      </c>
      <c r="E8" s="25">
        <f>SUM(E9:E10)</f>
        <v>1000</v>
      </c>
      <c r="F8" s="25">
        <f>SUM(F9:F10)</f>
        <v>775</v>
      </c>
      <c r="G8" s="25">
        <f t="shared" ref="G8:N8" si="1">SUM(G9:G10)</f>
        <v>925</v>
      </c>
      <c r="H8" s="25">
        <f t="shared" si="1"/>
        <v>50</v>
      </c>
      <c r="I8" s="25">
        <f t="shared" si="1"/>
        <v>875.25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>SUM(C8:N8)</f>
        <v>5275.25</v>
      </c>
      <c r="P8" s="4">
        <v>6250</v>
      </c>
      <c r="Q8" s="4">
        <f>+P8-O8</f>
        <v>974.75</v>
      </c>
      <c r="R8" s="5" t="s">
        <v>69</v>
      </c>
    </row>
    <row r="9" spans="1:19" x14ac:dyDescent="0.3">
      <c r="A9" s="3" t="s">
        <v>47</v>
      </c>
      <c r="B9" s="6"/>
      <c r="C9" s="6">
        <v>725</v>
      </c>
      <c r="D9" s="22">
        <v>550</v>
      </c>
      <c r="E9" s="22">
        <v>800</v>
      </c>
      <c r="F9" s="22">
        <v>600</v>
      </c>
      <c r="G9" s="22">
        <v>775</v>
      </c>
      <c r="H9" s="22">
        <v>50</v>
      </c>
      <c r="I9" s="22">
        <v>675.25</v>
      </c>
      <c r="J9" s="6"/>
      <c r="K9" s="6"/>
      <c r="L9" s="6"/>
      <c r="M9" s="6"/>
      <c r="N9" s="6"/>
      <c r="O9" s="6"/>
      <c r="P9" s="4"/>
      <c r="Q9" s="4"/>
    </row>
    <row r="10" spans="1:19" x14ac:dyDescent="0.3">
      <c r="A10" s="3" t="s">
        <v>52</v>
      </c>
      <c r="B10" s="6"/>
      <c r="C10" s="6">
        <v>75</v>
      </c>
      <c r="D10" s="22">
        <v>300</v>
      </c>
      <c r="E10" s="22">
        <v>200</v>
      </c>
      <c r="F10" s="22">
        <v>175</v>
      </c>
      <c r="G10" s="22">
        <v>150</v>
      </c>
      <c r="H10" s="22"/>
      <c r="I10" s="22">
        <v>200</v>
      </c>
      <c r="J10" s="6"/>
      <c r="K10" s="6"/>
      <c r="L10" s="6"/>
      <c r="M10" s="6"/>
      <c r="N10" s="6"/>
      <c r="O10" s="6"/>
      <c r="P10" s="4"/>
      <c r="Q10" s="4"/>
    </row>
    <row r="11" spans="1:19" x14ac:dyDescent="0.3">
      <c r="A11" s="23" t="s">
        <v>48</v>
      </c>
      <c r="B11" s="24"/>
      <c r="C11" s="24">
        <f>SUM(C12:C15)</f>
        <v>0</v>
      </c>
      <c r="D11" s="25">
        <f t="shared" ref="D11:N11" si="2">SUM(D12:D15)</f>
        <v>0</v>
      </c>
      <c r="E11" s="25">
        <f t="shared" si="2"/>
        <v>10150</v>
      </c>
      <c r="F11" s="25">
        <f t="shared" si="2"/>
        <v>12000</v>
      </c>
      <c r="G11" s="25">
        <f t="shared" si="2"/>
        <v>20175</v>
      </c>
      <c r="H11" s="25">
        <f t="shared" si="2"/>
        <v>46094</v>
      </c>
      <c r="I11" s="25">
        <f t="shared" si="2"/>
        <v>1480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4">
        <f>SUM(C11:N11)</f>
        <v>89899</v>
      </c>
      <c r="P11" s="4"/>
      <c r="Q11" s="4"/>
      <c r="S11" s="4"/>
    </row>
    <row r="12" spans="1:19" x14ac:dyDescent="0.3">
      <c r="A12" s="3" t="s">
        <v>29</v>
      </c>
      <c r="B12" s="6"/>
      <c r="C12" s="4"/>
      <c r="D12" s="9"/>
      <c r="E12" s="9">
        <v>9500</v>
      </c>
      <c r="F12" s="22">
        <v>5000</v>
      </c>
      <c r="G12" s="22">
        <v>8300</v>
      </c>
      <c r="H12" s="22">
        <v>1200</v>
      </c>
      <c r="I12" s="22"/>
      <c r="J12" s="4"/>
      <c r="K12" s="4"/>
      <c r="L12" s="4"/>
      <c r="M12" s="4"/>
      <c r="N12" s="4"/>
      <c r="O12" s="88">
        <f t="shared" ref="O12:O14" si="3">SUM(C12:N12)</f>
        <v>24000</v>
      </c>
      <c r="P12" s="4"/>
      <c r="Q12" s="4"/>
    </row>
    <row r="13" spans="1:19" x14ac:dyDescent="0.3">
      <c r="A13" s="3" t="s">
        <v>32</v>
      </c>
      <c r="B13" s="6"/>
      <c r="C13" s="4"/>
      <c r="D13" s="9"/>
      <c r="E13" s="9"/>
      <c r="F13" s="22">
        <v>2000</v>
      </c>
      <c r="G13" s="22">
        <v>6100</v>
      </c>
      <c r="H13" s="22">
        <v>100</v>
      </c>
      <c r="I13" s="22"/>
      <c r="J13" s="4"/>
      <c r="K13" s="4"/>
      <c r="L13" s="4"/>
      <c r="M13" s="4"/>
      <c r="N13" s="4"/>
      <c r="O13" s="87">
        <f t="shared" si="3"/>
        <v>8200</v>
      </c>
      <c r="P13" s="4"/>
      <c r="Q13" s="4"/>
    </row>
    <row r="14" spans="1:19" x14ac:dyDescent="0.3">
      <c r="A14" s="3" t="s">
        <v>28</v>
      </c>
      <c r="B14" s="6"/>
      <c r="C14" s="4"/>
      <c r="D14" s="9"/>
      <c r="E14" s="9">
        <v>650</v>
      </c>
      <c r="F14" s="22">
        <v>5000</v>
      </c>
      <c r="G14" s="22">
        <v>5775</v>
      </c>
      <c r="H14" s="22">
        <v>17770</v>
      </c>
      <c r="I14" s="22">
        <v>1000</v>
      </c>
      <c r="J14" s="4"/>
      <c r="K14" s="4"/>
      <c r="L14" s="4"/>
      <c r="M14" s="4"/>
      <c r="N14" s="4"/>
      <c r="O14" s="87">
        <f t="shared" si="3"/>
        <v>30195</v>
      </c>
      <c r="P14" s="4"/>
      <c r="Q14" s="4"/>
    </row>
    <row r="15" spans="1:19" x14ac:dyDescent="0.3">
      <c r="A15" s="3" t="s">
        <v>30</v>
      </c>
      <c r="B15" s="6"/>
      <c r="C15" s="4"/>
      <c r="D15" s="9"/>
      <c r="E15" s="9"/>
      <c r="F15" s="22"/>
      <c r="G15" s="22"/>
      <c r="H15" s="22">
        <v>27024</v>
      </c>
      <c r="I15" s="22">
        <v>480</v>
      </c>
      <c r="J15" s="4"/>
      <c r="K15" s="4"/>
      <c r="L15" s="4"/>
      <c r="M15" s="4"/>
      <c r="N15" s="4"/>
      <c r="O15" s="6">
        <f>SUM(G15:N15)</f>
        <v>27504</v>
      </c>
      <c r="P15" s="4"/>
      <c r="Q15" s="4"/>
    </row>
    <row r="16" spans="1:19" x14ac:dyDescent="0.3">
      <c r="A16" s="23" t="s">
        <v>55</v>
      </c>
      <c r="B16" s="24"/>
      <c r="C16" s="24"/>
      <c r="D16" s="25"/>
      <c r="E16" s="25"/>
      <c r="F16" s="25"/>
      <c r="G16" s="25"/>
      <c r="H16" s="25"/>
      <c r="I16" s="25"/>
      <c r="J16" s="24"/>
      <c r="K16" s="24"/>
      <c r="L16" s="24"/>
      <c r="M16" s="24"/>
      <c r="N16" s="24"/>
      <c r="O16" s="24">
        <f t="shared" ref="O16" si="4">SUM(C16:N16)</f>
        <v>0</v>
      </c>
      <c r="P16" s="4"/>
      <c r="Q16" s="4"/>
    </row>
    <row r="17" spans="1:18" x14ac:dyDescent="0.3">
      <c r="A17" s="23" t="s">
        <v>54</v>
      </c>
      <c r="B17" s="24"/>
      <c r="C17" s="24"/>
      <c r="D17" s="25"/>
      <c r="E17" s="25"/>
      <c r="F17" s="25"/>
      <c r="G17" s="25"/>
      <c r="H17" s="25"/>
      <c r="I17" s="25"/>
      <c r="J17" s="24"/>
      <c r="K17" s="24"/>
      <c r="L17" s="24"/>
      <c r="M17" s="24"/>
      <c r="N17" s="24"/>
      <c r="O17" s="24">
        <f>SUM(B17:N17)</f>
        <v>0</v>
      </c>
      <c r="P17" s="4">
        <v>1600</v>
      </c>
      <c r="Q17" s="4">
        <f>+P17-O17</f>
        <v>1600</v>
      </c>
      <c r="R17" t="s">
        <v>67</v>
      </c>
    </row>
    <row r="18" spans="1:18" x14ac:dyDescent="0.3">
      <c r="A18" s="26" t="s">
        <v>63</v>
      </c>
      <c r="B18" s="25"/>
      <c r="C18" s="24">
        <v>80.98</v>
      </c>
      <c r="D18" s="25">
        <v>31.81</v>
      </c>
      <c r="E18" s="25">
        <v>88.52</v>
      </c>
      <c r="F18" s="25">
        <v>0</v>
      </c>
      <c r="G18" s="25">
        <v>0</v>
      </c>
      <c r="H18" s="25">
        <v>25.8</v>
      </c>
      <c r="I18" s="25">
        <v>88.41</v>
      </c>
      <c r="J18" s="24"/>
      <c r="K18" s="24"/>
      <c r="L18" s="24"/>
      <c r="M18" s="24"/>
      <c r="N18" s="24"/>
      <c r="O18" s="24">
        <f>SUM(C18:N18)</f>
        <v>315.52</v>
      </c>
      <c r="P18" s="4">
        <v>400</v>
      </c>
      <c r="Q18" s="4"/>
    </row>
    <row r="19" spans="1:18" ht="15" thickBot="1" x14ac:dyDescent="0.35">
      <c r="A19" s="27" t="s">
        <v>65</v>
      </c>
      <c r="B19" s="28"/>
      <c r="C19" s="29">
        <f>+C3+C6+C7+C8+C11+C16+C17+C18</f>
        <v>3000.98</v>
      </c>
      <c r="D19" s="30">
        <f t="shared" ref="D19:P19" si="5">+D3+D6+D7+D8+D11+D16+D17+D18</f>
        <v>1541.81</v>
      </c>
      <c r="E19" s="30">
        <f t="shared" si="5"/>
        <v>11733.52</v>
      </c>
      <c r="F19" s="30">
        <f t="shared" si="5"/>
        <v>13325</v>
      </c>
      <c r="G19" s="30">
        <f t="shared" si="5"/>
        <v>21430</v>
      </c>
      <c r="H19" s="30">
        <f t="shared" si="5"/>
        <v>46225.8</v>
      </c>
      <c r="I19" s="30">
        <f t="shared" si="5"/>
        <v>2471.66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100553.77</v>
      </c>
      <c r="P19" s="4">
        <f t="shared" si="5"/>
        <v>11275</v>
      </c>
      <c r="Q19" s="4"/>
    </row>
    <row r="20" spans="1:18" ht="15" thickTop="1" x14ac:dyDescent="0.3">
      <c r="C20" s="4"/>
      <c r="D20" s="9"/>
      <c r="E20" s="9"/>
      <c r="F20" s="9"/>
      <c r="G20" s="9"/>
      <c r="H20" s="9"/>
      <c r="I20" s="9"/>
      <c r="J20" s="4"/>
      <c r="K20" s="4"/>
      <c r="L20" s="4"/>
      <c r="M20" s="4"/>
      <c r="N20" s="4"/>
      <c r="O20" s="4"/>
      <c r="P20" s="4"/>
      <c r="Q20" s="4"/>
    </row>
    <row r="21" spans="1:18" x14ac:dyDescent="0.3">
      <c r="A21" s="23" t="s">
        <v>2</v>
      </c>
      <c r="C21" s="4"/>
      <c r="D21" s="9"/>
      <c r="E21" s="9"/>
      <c r="F21" s="9"/>
      <c r="G21" s="9"/>
      <c r="H21" s="9"/>
      <c r="I21" s="9"/>
      <c r="J21" s="4"/>
      <c r="K21" s="4"/>
      <c r="L21" s="4"/>
      <c r="M21" s="4"/>
      <c r="N21" s="4"/>
      <c r="O21" s="4"/>
      <c r="P21" s="4"/>
      <c r="Q21" s="4"/>
    </row>
    <row r="22" spans="1:18" x14ac:dyDescent="0.3">
      <c r="A22" s="23" t="s">
        <v>3</v>
      </c>
      <c r="B22" s="32"/>
      <c r="C22" s="32"/>
      <c r="D22" s="33"/>
      <c r="E22" s="33"/>
      <c r="F22" s="33"/>
      <c r="G22" s="33"/>
      <c r="H22" s="33"/>
      <c r="I22" s="33"/>
      <c r="J22" s="32"/>
      <c r="K22" s="32"/>
      <c r="L22" s="32"/>
      <c r="M22" s="32"/>
      <c r="N22" s="32"/>
      <c r="O22" s="32">
        <f t="shared" ref="O22:O38" si="6">SUM(C22:N22)</f>
        <v>0</v>
      </c>
      <c r="P22" s="4"/>
      <c r="Q22" s="4"/>
    </row>
    <row r="23" spans="1:18" x14ac:dyDescent="0.3">
      <c r="A23" s="31" t="s">
        <v>24</v>
      </c>
      <c r="B23" s="32"/>
      <c r="C23" s="32"/>
      <c r="D23" s="33"/>
      <c r="E23" s="33"/>
      <c r="F23" s="33"/>
      <c r="G23" s="33"/>
      <c r="H23" s="33"/>
      <c r="I23" s="33"/>
      <c r="J23" s="32"/>
      <c r="K23" s="32"/>
      <c r="L23" s="32"/>
      <c r="M23" s="32"/>
      <c r="N23" s="32"/>
      <c r="O23" s="32">
        <f t="shared" si="6"/>
        <v>0</v>
      </c>
      <c r="P23" s="4"/>
      <c r="Q23" s="4"/>
    </row>
    <row r="24" spans="1:18" x14ac:dyDescent="0.3">
      <c r="A24" s="31" t="s">
        <v>36</v>
      </c>
      <c r="B24" s="32"/>
      <c r="C24" s="32">
        <v>47.19</v>
      </c>
      <c r="D24" s="33">
        <v>30.64</v>
      </c>
      <c r="E24" s="33">
        <v>41.76</v>
      </c>
      <c r="F24" s="33">
        <v>38.090000000000003</v>
      </c>
      <c r="G24" s="33">
        <v>32.97</v>
      </c>
      <c r="H24" s="33">
        <v>4.55</v>
      </c>
      <c r="I24" s="33">
        <v>26.67</v>
      </c>
      <c r="J24" s="32"/>
      <c r="K24" s="32"/>
      <c r="L24" s="32"/>
      <c r="M24" s="32"/>
      <c r="N24" s="32"/>
      <c r="O24" s="32">
        <f t="shared" si="6"/>
        <v>221.87</v>
      </c>
      <c r="P24" s="4">
        <v>500</v>
      </c>
      <c r="Q24" s="4">
        <f>+P24-O24</f>
        <v>278.13</v>
      </c>
    </row>
    <row r="25" spans="1:18" x14ac:dyDescent="0.3">
      <c r="A25" s="31" t="s">
        <v>33</v>
      </c>
      <c r="B25" s="32"/>
      <c r="C25" s="32"/>
      <c r="D25" s="33"/>
      <c r="E25" s="34"/>
      <c r="F25" s="33"/>
      <c r="G25" s="33"/>
      <c r="H25" s="33"/>
      <c r="I25" s="33"/>
      <c r="J25" s="32"/>
      <c r="K25" s="32"/>
      <c r="L25" s="32"/>
      <c r="M25" s="32"/>
      <c r="N25" s="32"/>
      <c r="O25" s="32">
        <f>SUM(B25:N25)</f>
        <v>0</v>
      </c>
      <c r="P25" s="4"/>
      <c r="Q25" s="4"/>
    </row>
    <row r="26" spans="1:18" x14ac:dyDescent="0.3">
      <c r="A26" s="31" t="s">
        <v>34</v>
      </c>
      <c r="B26" s="32"/>
      <c r="C26" s="32"/>
      <c r="D26" s="33"/>
      <c r="E26" s="33">
        <v>50</v>
      </c>
      <c r="F26" s="33"/>
      <c r="G26" s="33"/>
      <c r="H26" s="33"/>
      <c r="I26" s="33">
        <v>100</v>
      </c>
      <c r="J26" s="32"/>
      <c r="K26" s="32"/>
      <c r="L26" s="32"/>
      <c r="M26" s="32"/>
      <c r="N26" s="32"/>
      <c r="O26" s="32">
        <f t="shared" si="6"/>
        <v>150</v>
      </c>
      <c r="P26" s="4"/>
      <c r="Q26" s="4"/>
    </row>
    <row r="27" spans="1:18" x14ac:dyDescent="0.3">
      <c r="A27" s="31" t="s">
        <v>25</v>
      </c>
      <c r="B27" s="32"/>
      <c r="C27" s="32"/>
      <c r="D27" s="33"/>
      <c r="E27" s="33"/>
      <c r="F27" s="33"/>
      <c r="G27" s="33"/>
      <c r="H27" s="33"/>
      <c r="I27" s="33"/>
      <c r="J27" s="32"/>
      <c r="K27" s="32"/>
      <c r="L27" s="32"/>
      <c r="M27" s="32"/>
      <c r="N27" s="32"/>
      <c r="O27" s="32">
        <f t="shared" si="6"/>
        <v>0</v>
      </c>
      <c r="P27" s="4"/>
      <c r="Q27" s="4"/>
    </row>
    <row r="28" spans="1:18" x14ac:dyDescent="0.3">
      <c r="A28" s="31" t="s">
        <v>26</v>
      </c>
      <c r="B28" s="32"/>
      <c r="C28" s="32">
        <v>1075</v>
      </c>
      <c r="D28" s="33">
        <v>624</v>
      </c>
      <c r="E28" s="33">
        <v>880</v>
      </c>
      <c r="F28" s="33">
        <v>600</v>
      </c>
      <c r="G28" s="33">
        <v>880</v>
      </c>
      <c r="H28" s="33"/>
      <c r="I28" s="33">
        <v>820</v>
      </c>
      <c r="J28" s="32"/>
      <c r="K28" s="32"/>
      <c r="L28" s="32"/>
      <c r="M28" s="32"/>
      <c r="N28" s="32"/>
      <c r="O28" s="32">
        <f>SUM(C28:N28)</f>
        <v>4879</v>
      </c>
      <c r="P28" s="4"/>
      <c r="Q28" s="4"/>
    </row>
    <row r="29" spans="1:18" x14ac:dyDescent="0.3">
      <c r="A29" s="31" t="s">
        <v>74</v>
      </c>
      <c r="B29" s="32"/>
      <c r="C29" s="32"/>
      <c r="D29" s="33">
        <v>127.29</v>
      </c>
      <c r="E29" s="33"/>
      <c r="F29" s="33"/>
      <c r="G29" s="33"/>
      <c r="H29" s="33"/>
      <c r="I29" s="33"/>
      <c r="J29" s="32"/>
      <c r="K29" s="32"/>
      <c r="L29" s="32"/>
      <c r="M29" s="32"/>
      <c r="O29" s="32">
        <f>SUM(B29:N29)</f>
        <v>127.29</v>
      </c>
      <c r="P29" s="4"/>
      <c r="Q29" s="4"/>
    </row>
    <row r="30" spans="1:18" x14ac:dyDescent="0.3">
      <c r="A30" s="31" t="s">
        <v>27</v>
      </c>
      <c r="B30" s="32"/>
      <c r="C30" s="32"/>
      <c r="D30" s="33"/>
      <c r="E30" s="33"/>
      <c r="F30" s="33"/>
      <c r="G30" s="33"/>
      <c r="H30" s="33"/>
      <c r="I30" s="33"/>
      <c r="J30" s="32"/>
      <c r="K30" s="32"/>
      <c r="L30" s="32"/>
      <c r="M30" s="32"/>
      <c r="N30" s="32"/>
      <c r="O30" s="32">
        <f t="shared" si="6"/>
        <v>0</v>
      </c>
      <c r="P30" s="4"/>
      <c r="Q30" s="4"/>
    </row>
    <row r="31" spans="1:18" x14ac:dyDescent="0.3">
      <c r="A31" s="31" t="s">
        <v>5</v>
      </c>
      <c r="B31" s="32"/>
      <c r="C31" s="32"/>
      <c r="D31" s="33"/>
      <c r="E31" s="33"/>
      <c r="F31" s="33">
        <v>58</v>
      </c>
      <c r="G31" s="33"/>
      <c r="H31" s="33"/>
      <c r="I31" s="33"/>
      <c r="J31" s="32"/>
      <c r="K31" s="32"/>
      <c r="L31" s="32"/>
      <c r="M31" s="32"/>
      <c r="N31" s="32"/>
      <c r="O31" s="32">
        <f t="shared" si="6"/>
        <v>58</v>
      </c>
      <c r="P31" s="4"/>
      <c r="Q31" s="4"/>
    </row>
    <row r="32" spans="1:18" x14ac:dyDescent="0.3">
      <c r="A32" s="31" t="s">
        <v>75</v>
      </c>
      <c r="B32" s="32"/>
      <c r="C32" s="32"/>
      <c r="D32" s="33">
        <v>46.45</v>
      </c>
      <c r="E32" s="33">
        <v>462.38</v>
      </c>
      <c r="F32" s="33"/>
      <c r="G32" s="33"/>
      <c r="H32" s="33"/>
      <c r="I32" s="33"/>
      <c r="J32" s="32"/>
      <c r="K32" s="32"/>
      <c r="L32" s="32"/>
      <c r="M32" s="32"/>
      <c r="N32" s="32"/>
      <c r="O32" s="32">
        <f t="shared" si="6"/>
        <v>508.83</v>
      </c>
      <c r="P32" s="4"/>
      <c r="Q32" s="4"/>
    </row>
    <row r="33" spans="1:17" x14ac:dyDescent="0.3">
      <c r="A33" s="31" t="s">
        <v>6</v>
      </c>
      <c r="B33" s="32"/>
      <c r="C33" s="32"/>
      <c r="D33" s="33"/>
      <c r="E33" s="33"/>
      <c r="F33" s="33"/>
      <c r="G33" s="33">
        <v>20.46</v>
      </c>
      <c r="H33" s="33">
        <v>10</v>
      </c>
      <c r="I33" s="33"/>
      <c r="J33" s="32"/>
      <c r="K33" s="32"/>
      <c r="L33" s="32"/>
      <c r="M33" s="32"/>
      <c r="N33" s="32"/>
      <c r="O33" s="32">
        <f t="shared" si="6"/>
        <v>30.46</v>
      </c>
      <c r="P33" s="4"/>
      <c r="Q33" s="4"/>
    </row>
    <row r="34" spans="1:17" x14ac:dyDescent="0.3">
      <c r="A34" s="31" t="s">
        <v>35</v>
      </c>
      <c r="B34" s="32"/>
      <c r="C34" s="32"/>
      <c r="D34" s="33"/>
      <c r="E34" s="33"/>
      <c r="F34" s="33"/>
      <c r="G34" s="33"/>
      <c r="H34" s="33"/>
      <c r="I34" s="33"/>
      <c r="J34" s="32"/>
      <c r="K34" s="32"/>
      <c r="L34" s="32"/>
      <c r="M34" s="32"/>
      <c r="N34" s="32"/>
      <c r="O34" s="32">
        <f t="shared" si="6"/>
        <v>0</v>
      </c>
      <c r="P34" s="4"/>
      <c r="Q34" s="4"/>
    </row>
    <row r="35" spans="1:17" x14ac:dyDescent="0.3">
      <c r="A35" s="31" t="s">
        <v>45</v>
      </c>
      <c r="B35" s="32"/>
      <c r="C35" s="32"/>
      <c r="D35" s="33"/>
      <c r="E35" s="33"/>
      <c r="F35" s="33">
        <v>80</v>
      </c>
      <c r="G35" s="33"/>
      <c r="H35" s="33"/>
      <c r="I35" s="33"/>
      <c r="J35" s="32"/>
      <c r="K35" s="32"/>
      <c r="L35" s="32"/>
      <c r="M35" s="32"/>
      <c r="N35" s="32"/>
      <c r="O35" s="32">
        <f t="shared" si="6"/>
        <v>80</v>
      </c>
      <c r="P35" s="4"/>
      <c r="Q35" s="4"/>
    </row>
    <row r="36" spans="1:17" x14ac:dyDescent="0.3">
      <c r="A36" s="31" t="s">
        <v>46</v>
      </c>
      <c r="B36" s="32"/>
      <c r="C36" s="32"/>
      <c r="D36" s="33"/>
      <c r="E36" s="33"/>
      <c r="F36" s="33"/>
      <c r="G36" s="33"/>
      <c r="H36" s="33"/>
      <c r="I36" s="33"/>
      <c r="J36" s="32"/>
      <c r="K36" s="32"/>
      <c r="L36" s="32"/>
      <c r="M36" s="32"/>
      <c r="N36" s="32"/>
      <c r="O36" s="32">
        <f t="shared" si="6"/>
        <v>0</v>
      </c>
      <c r="P36" s="4"/>
      <c r="Q36" s="4"/>
    </row>
    <row r="37" spans="1:17" x14ac:dyDescent="0.3">
      <c r="A37" s="31" t="s">
        <v>72</v>
      </c>
      <c r="B37" s="32"/>
      <c r="C37" s="32"/>
      <c r="D37" s="33"/>
      <c r="E37" s="33"/>
      <c r="F37" s="33"/>
      <c r="G37" s="33"/>
      <c r="H37" s="33"/>
      <c r="I37" s="33"/>
      <c r="J37" s="32"/>
      <c r="K37" s="32"/>
      <c r="L37" s="32"/>
      <c r="M37" s="32"/>
      <c r="N37" s="32"/>
      <c r="O37" s="32">
        <f>SUM(B37:N37)</f>
        <v>0</v>
      </c>
      <c r="P37" s="4"/>
      <c r="Q37" s="4"/>
    </row>
    <row r="38" spans="1:17" x14ac:dyDescent="0.3">
      <c r="A38" s="31" t="s">
        <v>4</v>
      </c>
      <c r="B38" s="32"/>
      <c r="C38" s="32"/>
      <c r="D38" s="33"/>
      <c r="E38" s="33"/>
      <c r="F38" s="33"/>
      <c r="G38" s="33"/>
      <c r="H38" s="33"/>
      <c r="I38" s="33"/>
      <c r="J38" s="32"/>
      <c r="K38" s="32"/>
      <c r="L38" s="32"/>
      <c r="M38" s="32"/>
      <c r="N38" s="32"/>
      <c r="O38" s="32">
        <f t="shared" si="6"/>
        <v>0</v>
      </c>
      <c r="P38" s="4"/>
      <c r="Q38" s="4"/>
    </row>
    <row r="39" spans="1:17" x14ac:dyDescent="0.3">
      <c r="A39" s="31" t="s">
        <v>48</v>
      </c>
      <c r="B39" s="32">
        <f>SUM(B41:B47)</f>
        <v>1500</v>
      </c>
      <c r="C39" s="32">
        <f>SUM(C41:C47)</f>
        <v>0</v>
      </c>
      <c r="D39" s="32">
        <f t="shared" ref="D39:N39" si="7">SUM(D41:D47)</f>
        <v>0</v>
      </c>
      <c r="E39" s="33">
        <f t="shared" si="7"/>
        <v>22.37</v>
      </c>
      <c r="F39" s="33">
        <f t="shared" si="7"/>
        <v>31.32</v>
      </c>
      <c r="G39" s="32">
        <f t="shared" si="7"/>
        <v>10861.06</v>
      </c>
      <c r="H39" s="33">
        <f>SUM(H40:H47)</f>
        <v>14471.720000000001</v>
      </c>
      <c r="I39" s="33">
        <f t="shared" si="7"/>
        <v>47.199999999999996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si="7"/>
        <v>0</v>
      </c>
      <c r="O39" s="32">
        <f>SUM(B39:N39)</f>
        <v>26933.670000000002</v>
      </c>
      <c r="P39" s="4"/>
      <c r="Q39" s="4"/>
    </row>
    <row r="40" spans="1:17" x14ac:dyDescent="0.3">
      <c r="A40" s="85" t="s">
        <v>445</v>
      </c>
      <c r="B40" s="70"/>
      <c r="C40" s="70"/>
      <c r="D40" s="70"/>
      <c r="E40" s="84"/>
      <c r="F40" s="84"/>
      <c r="G40" s="70"/>
      <c r="H40" s="86">
        <v>5410.76</v>
      </c>
      <c r="I40" s="84"/>
      <c r="J40" s="70"/>
      <c r="K40" s="70"/>
      <c r="L40" s="70"/>
      <c r="M40" s="70"/>
      <c r="N40" s="70"/>
      <c r="O40" s="87">
        <f>SUM(B40:I40)</f>
        <v>5410.76</v>
      </c>
      <c r="P40" s="4"/>
      <c r="Q40" s="4"/>
    </row>
    <row r="41" spans="1:17" x14ac:dyDescent="0.3">
      <c r="A41" s="3" t="s">
        <v>102</v>
      </c>
      <c r="B41" s="6"/>
      <c r="C41" s="6"/>
      <c r="D41" s="22"/>
      <c r="E41" s="22"/>
      <c r="F41" s="22"/>
      <c r="G41" s="22">
        <v>200</v>
      </c>
      <c r="H41" s="22">
        <v>277.43</v>
      </c>
      <c r="I41" s="22"/>
      <c r="J41" s="6"/>
      <c r="K41" s="6"/>
      <c r="L41" s="6"/>
      <c r="M41" s="6"/>
      <c r="N41" s="6"/>
      <c r="O41" s="87">
        <f t="shared" ref="O41:O47" si="8">SUM(B41:I41)</f>
        <v>477.43</v>
      </c>
      <c r="P41" s="4"/>
      <c r="Q41" s="4"/>
    </row>
    <row r="42" spans="1:17" x14ac:dyDescent="0.3">
      <c r="A42" s="3" t="s">
        <v>442</v>
      </c>
      <c r="B42" s="6"/>
      <c r="C42" s="6"/>
      <c r="D42" s="22"/>
      <c r="E42" s="22"/>
      <c r="F42" s="22"/>
      <c r="G42" s="22"/>
      <c r="H42" s="22">
        <v>500</v>
      </c>
      <c r="I42" s="22"/>
      <c r="J42" s="6"/>
      <c r="K42" s="6"/>
      <c r="L42" s="6"/>
      <c r="M42" s="6"/>
      <c r="N42" s="6"/>
      <c r="O42" s="87">
        <f t="shared" si="8"/>
        <v>500</v>
      </c>
      <c r="P42" s="4"/>
      <c r="Q42" s="4"/>
    </row>
    <row r="43" spans="1:17" x14ac:dyDescent="0.3">
      <c r="A43" s="3" t="s">
        <v>31</v>
      </c>
      <c r="B43" s="6"/>
      <c r="C43" s="6"/>
      <c r="D43" s="22"/>
      <c r="E43" s="22"/>
      <c r="F43" s="22"/>
      <c r="G43" s="22">
        <v>294</v>
      </c>
      <c r="H43" s="22">
        <v>250</v>
      </c>
      <c r="I43" s="22"/>
      <c r="J43" s="6"/>
      <c r="K43" s="6"/>
      <c r="L43" s="6"/>
      <c r="M43" s="6"/>
      <c r="N43" s="6"/>
      <c r="O43" s="87">
        <f t="shared" si="8"/>
        <v>544</v>
      </c>
      <c r="P43" s="4"/>
      <c r="Q43" s="4"/>
    </row>
    <row r="44" spans="1:17" x14ac:dyDescent="0.3">
      <c r="A44" s="3" t="s">
        <v>154</v>
      </c>
      <c r="B44" s="6">
        <v>1500</v>
      </c>
      <c r="C44" s="6"/>
      <c r="D44" s="22"/>
      <c r="E44" s="22"/>
      <c r="F44" s="22"/>
      <c r="G44" s="22">
        <v>10249.81</v>
      </c>
      <c r="H44" s="22">
        <v>6817.42</v>
      </c>
      <c r="I44" s="22"/>
      <c r="J44" s="6"/>
      <c r="K44" s="6"/>
      <c r="L44" s="6"/>
      <c r="M44" s="6"/>
      <c r="N44" s="6"/>
      <c r="O44" s="87">
        <f t="shared" si="8"/>
        <v>18567.23</v>
      </c>
      <c r="P44" s="4"/>
      <c r="Q44" s="4"/>
    </row>
    <row r="45" spans="1:17" x14ac:dyDescent="0.3">
      <c r="A45" s="3" t="s">
        <v>441</v>
      </c>
      <c r="B45" s="6"/>
      <c r="C45" s="6"/>
      <c r="D45" s="22"/>
      <c r="E45" s="22"/>
      <c r="F45" s="22"/>
      <c r="G45" s="22"/>
      <c r="H45" s="22">
        <v>200</v>
      </c>
      <c r="I45" s="22"/>
      <c r="J45" s="6"/>
      <c r="K45" s="6"/>
      <c r="L45" s="6"/>
      <c r="M45" s="6"/>
      <c r="N45" s="6"/>
      <c r="O45" s="87">
        <f t="shared" si="8"/>
        <v>200</v>
      </c>
      <c r="P45" s="4"/>
      <c r="Q45" s="4"/>
    </row>
    <row r="46" spans="1:17" x14ac:dyDescent="0.3">
      <c r="A46" s="3" t="s">
        <v>440</v>
      </c>
      <c r="B46" s="6"/>
      <c r="C46" s="6"/>
      <c r="D46" s="22"/>
      <c r="E46" s="22"/>
      <c r="F46" s="22"/>
      <c r="G46" s="22"/>
      <c r="H46" s="22">
        <v>422.54</v>
      </c>
      <c r="I46" s="22">
        <v>45.12</v>
      </c>
      <c r="J46" s="6"/>
      <c r="K46" s="6"/>
      <c r="L46" s="6"/>
      <c r="M46" s="6"/>
      <c r="N46" s="6"/>
      <c r="O46" s="87">
        <f t="shared" si="8"/>
        <v>467.66</v>
      </c>
      <c r="P46" s="4"/>
      <c r="Q46" s="4"/>
    </row>
    <row r="47" spans="1:17" x14ac:dyDescent="0.3">
      <c r="A47" s="3" t="s">
        <v>103</v>
      </c>
      <c r="B47" s="6"/>
      <c r="C47" s="6"/>
      <c r="D47" s="22"/>
      <c r="E47" s="22">
        <v>22.37</v>
      </c>
      <c r="F47" s="22">
        <v>31.32</v>
      </c>
      <c r="G47" s="22">
        <v>117.25</v>
      </c>
      <c r="H47" s="22">
        <v>593.57000000000005</v>
      </c>
      <c r="I47" s="22">
        <v>2.08</v>
      </c>
      <c r="J47" s="6"/>
      <c r="K47" s="6"/>
      <c r="L47" s="6"/>
      <c r="M47" s="6"/>
      <c r="N47" s="6"/>
      <c r="O47" s="87">
        <f t="shared" si="8"/>
        <v>766.59</v>
      </c>
      <c r="P47" s="4"/>
      <c r="Q47" s="4"/>
    </row>
    <row r="48" spans="1:17" ht="15" thickBot="1" x14ac:dyDescent="0.35">
      <c r="A48" s="35" t="s">
        <v>7</v>
      </c>
      <c r="B48" s="36"/>
      <c r="C48" s="37">
        <f>SUM(C22:C39)</f>
        <v>1122.19</v>
      </c>
      <c r="D48" s="38">
        <f t="shared" ref="D48:P48" si="9">SUM(D22:D39)</f>
        <v>828.38</v>
      </c>
      <c r="E48" s="38">
        <f t="shared" si="9"/>
        <v>1456.5099999999998</v>
      </c>
      <c r="F48" s="38">
        <f t="shared" si="9"/>
        <v>807.41000000000008</v>
      </c>
      <c r="G48" s="38">
        <f t="shared" si="9"/>
        <v>11794.49</v>
      </c>
      <c r="H48" s="38">
        <f t="shared" si="9"/>
        <v>14486.27</v>
      </c>
      <c r="I48" s="38">
        <f t="shared" si="9"/>
        <v>993.87</v>
      </c>
      <c r="J48" s="37">
        <f>SUM(J22:J39)</f>
        <v>0</v>
      </c>
      <c r="K48" s="37">
        <f t="shared" si="9"/>
        <v>0</v>
      </c>
      <c r="L48" s="37">
        <f t="shared" si="9"/>
        <v>0</v>
      </c>
      <c r="M48" s="37">
        <f t="shared" si="9"/>
        <v>0</v>
      </c>
      <c r="N48" s="37">
        <f t="shared" si="9"/>
        <v>0</v>
      </c>
      <c r="O48" s="37">
        <f t="shared" si="9"/>
        <v>32989.120000000003</v>
      </c>
      <c r="P48" s="4">
        <f t="shared" si="9"/>
        <v>500</v>
      </c>
      <c r="Q48" s="4"/>
    </row>
    <row r="49" spans="1:17" ht="15" thickTop="1" x14ac:dyDescent="0.3">
      <c r="C49" s="4"/>
      <c r="D49" s="9"/>
      <c r="E49" s="9"/>
      <c r="F49" s="9"/>
      <c r="G49" s="9"/>
      <c r="H49" s="9"/>
      <c r="I49" s="9"/>
      <c r="J49" s="4"/>
      <c r="K49" s="4"/>
      <c r="L49" s="4"/>
      <c r="M49" s="4"/>
      <c r="N49" s="4"/>
      <c r="O49" s="4"/>
      <c r="P49" s="4"/>
      <c r="Q49" s="4"/>
    </row>
    <row r="50" spans="1:17" x14ac:dyDescent="0.3">
      <c r="C50" s="4"/>
      <c r="D50" s="9"/>
      <c r="E50" s="9"/>
      <c r="F50" s="9"/>
      <c r="G50" s="9"/>
      <c r="H50" s="9"/>
      <c r="I50" s="9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23" t="s">
        <v>56</v>
      </c>
      <c r="C51" s="4"/>
      <c r="D51" s="9"/>
      <c r="E51" s="9"/>
      <c r="F51" s="9"/>
      <c r="G51" s="9"/>
      <c r="H51" s="9"/>
      <c r="I51" s="9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23" t="s">
        <v>57</v>
      </c>
      <c r="B52" s="24"/>
      <c r="C52" s="24">
        <f t="shared" ref="C52:H52" si="10">C19</f>
        <v>3000.98</v>
      </c>
      <c r="D52" s="25">
        <f t="shared" si="10"/>
        <v>1541.81</v>
      </c>
      <c r="E52" s="25">
        <f t="shared" si="10"/>
        <v>11733.52</v>
      </c>
      <c r="F52" s="25">
        <f t="shared" si="10"/>
        <v>13325</v>
      </c>
      <c r="G52" s="25">
        <f t="shared" si="10"/>
        <v>21430</v>
      </c>
      <c r="H52" s="9">
        <f t="shared" si="10"/>
        <v>46225.8</v>
      </c>
      <c r="I52" s="25">
        <f t="shared" ref="I52:N52" si="11">I19</f>
        <v>2471.66</v>
      </c>
      <c r="J52" s="24">
        <f t="shared" si="11"/>
        <v>0</v>
      </c>
      <c r="K52" s="24">
        <f t="shared" si="11"/>
        <v>0</v>
      </c>
      <c r="L52" s="24">
        <f t="shared" si="11"/>
        <v>0</v>
      </c>
      <c r="M52" s="24">
        <f t="shared" si="11"/>
        <v>0</v>
      </c>
      <c r="N52" s="24">
        <f t="shared" si="11"/>
        <v>0</v>
      </c>
      <c r="O52" s="4"/>
      <c r="P52" s="4"/>
      <c r="Q52" s="4"/>
    </row>
    <row r="53" spans="1:17" x14ac:dyDescent="0.3">
      <c r="A53" s="31" t="s">
        <v>58</v>
      </c>
      <c r="B53" s="32"/>
      <c r="C53" s="32">
        <f t="shared" ref="C53:H53" si="12">C48</f>
        <v>1122.19</v>
      </c>
      <c r="D53" s="33">
        <f t="shared" si="12"/>
        <v>828.38</v>
      </c>
      <c r="E53" s="33">
        <f t="shared" si="12"/>
        <v>1456.5099999999998</v>
      </c>
      <c r="F53" s="33">
        <f t="shared" si="12"/>
        <v>807.41000000000008</v>
      </c>
      <c r="G53" s="33">
        <f t="shared" si="12"/>
        <v>11794.49</v>
      </c>
      <c r="H53" s="33">
        <f t="shared" si="12"/>
        <v>14486.27</v>
      </c>
      <c r="I53" s="33">
        <f t="shared" ref="I53:N53" si="13">I48</f>
        <v>993.87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</row>
    <row r="54" spans="1:17" x14ac:dyDescent="0.3">
      <c r="A54" s="31" t="s">
        <v>59</v>
      </c>
      <c r="B54" s="32"/>
      <c r="C54" s="32">
        <f t="shared" ref="C54:N54" si="14">+C52-C53</f>
        <v>1878.79</v>
      </c>
      <c r="D54" s="33">
        <f t="shared" si="14"/>
        <v>713.43</v>
      </c>
      <c r="E54" s="33">
        <f t="shared" si="14"/>
        <v>10277.01</v>
      </c>
      <c r="F54" s="33">
        <f t="shared" si="14"/>
        <v>12517.59</v>
      </c>
      <c r="G54" s="33">
        <f t="shared" si="14"/>
        <v>9635.51</v>
      </c>
      <c r="H54" s="33">
        <f t="shared" si="14"/>
        <v>31739.530000000002</v>
      </c>
      <c r="I54" s="33">
        <f t="shared" si="14"/>
        <v>1477.79</v>
      </c>
      <c r="J54" s="33">
        <f t="shared" si="14"/>
        <v>0</v>
      </c>
      <c r="K54" s="33">
        <f t="shared" si="14"/>
        <v>0</v>
      </c>
      <c r="L54" s="33">
        <f t="shared" si="14"/>
        <v>0</v>
      </c>
      <c r="M54" s="33">
        <f t="shared" si="14"/>
        <v>0</v>
      </c>
      <c r="N54" s="33">
        <f t="shared" si="14"/>
        <v>0</v>
      </c>
    </row>
    <row r="56" spans="1:17" x14ac:dyDescent="0.3">
      <c r="A56" s="23" t="s">
        <v>132</v>
      </c>
      <c r="B56" s="24"/>
      <c r="C56" s="39">
        <v>2953.79</v>
      </c>
      <c r="D56" s="25">
        <v>1511.17</v>
      </c>
      <c r="E56" s="25">
        <v>11669.39</v>
      </c>
      <c r="F56" s="25">
        <v>13255.59</v>
      </c>
      <c r="G56" s="25">
        <v>21279.78</v>
      </c>
      <c r="H56" s="9">
        <v>40216.92</v>
      </c>
      <c r="I56" s="25">
        <v>2442.91</v>
      </c>
      <c r="J56" s="32"/>
      <c r="K56" s="32"/>
      <c r="L56" s="32"/>
      <c r="M56" s="32"/>
      <c r="N56" s="32"/>
    </row>
    <row r="57" spans="1:17" x14ac:dyDescent="0.3">
      <c r="A57" s="31" t="s">
        <v>60</v>
      </c>
      <c r="B57" s="32"/>
      <c r="C57" s="40">
        <v>1075</v>
      </c>
      <c r="D57" s="33">
        <v>797.74</v>
      </c>
      <c r="E57" s="33">
        <v>1392.38</v>
      </c>
      <c r="F57" s="33">
        <v>738</v>
      </c>
      <c r="G57" s="33">
        <v>11644.27</v>
      </c>
      <c r="H57" s="33">
        <v>8477.39</v>
      </c>
      <c r="I57" s="33">
        <v>965.12</v>
      </c>
      <c r="J57" s="32"/>
      <c r="K57" s="32"/>
      <c r="L57" s="32"/>
      <c r="M57" s="32"/>
      <c r="N57" s="32"/>
    </row>
    <row r="58" spans="1:17" x14ac:dyDescent="0.3">
      <c r="A58" s="31" t="s">
        <v>59</v>
      </c>
      <c r="B58" s="32"/>
      <c r="C58" s="40">
        <f t="shared" ref="C58:N58" si="15">+C56-C57</f>
        <v>1878.79</v>
      </c>
      <c r="D58" s="41">
        <f t="shared" si="15"/>
        <v>713.43000000000006</v>
      </c>
      <c r="E58" s="41">
        <f t="shared" si="15"/>
        <v>10277.009999999998</v>
      </c>
      <c r="F58" s="41">
        <f t="shared" si="15"/>
        <v>12517.59</v>
      </c>
      <c r="G58" s="41">
        <f t="shared" si="15"/>
        <v>9635.5099999999984</v>
      </c>
      <c r="H58" s="41">
        <f t="shared" si="15"/>
        <v>31739.53</v>
      </c>
      <c r="I58" s="41">
        <f t="shared" si="15"/>
        <v>1477.79</v>
      </c>
      <c r="J58" s="41">
        <f t="shared" si="15"/>
        <v>0</v>
      </c>
      <c r="K58" s="41">
        <f t="shared" si="15"/>
        <v>0</v>
      </c>
      <c r="L58" s="41">
        <f t="shared" si="15"/>
        <v>0</v>
      </c>
      <c r="M58" s="41">
        <f t="shared" si="15"/>
        <v>0</v>
      </c>
      <c r="N58" s="41">
        <f t="shared" si="15"/>
        <v>0</v>
      </c>
    </row>
    <row r="59" spans="1:17" x14ac:dyDescent="0.3">
      <c r="C59" s="11"/>
      <c r="D59" s="9"/>
    </row>
    <row r="60" spans="1:17" ht="15" thickBot="1" x14ac:dyDescent="0.35">
      <c r="A60" s="42" t="s">
        <v>61</v>
      </c>
      <c r="B60" s="37"/>
      <c r="C60" s="43">
        <f t="shared" ref="C60:N60" si="16">+C54-C58</f>
        <v>0</v>
      </c>
      <c r="D60" s="44">
        <f t="shared" si="16"/>
        <v>0</v>
      </c>
      <c r="E60" s="44">
        <f t="shared" si="16"/>
        <v>0</v>
      </c>
      <c r="F60" s="44">
        <f t="shared" si="16"/>
        <v>0</v>
      </c>
      <c r="G60" s="44">
        <f t="shared" si="16"/>
        <v>0</v>
      </c>
      <c r="H60" s="44">
        <f t="shared" si="16"/>
        <v>0</v>
      </c>
      <c r="I60" s="44">
        <f t="shared" si="16"/>
        <v>0</v>
      </c>
      <c r="J60" s="44">
        <f t="shared" si="16"/>
        <v>0</v>
      </c>
      <c r="K60" s="44">
        <f t="shared" si="16"/>
        <v>0</v>
      </c>
      <c r="L60" s="44">
        <f t="shared" si="16"/>
        <v>0</v>
      </c>
      <c r="M60" s="44">
        <f t="shared" si="16"/>
        <v>0</v>
      </c>
      <c r="N60" s="44">
        <f t="shared" si="16"/>
        <v>0</v>
      </c>
    </row>
    <row r="61" spans="1:17" ht="15" thickTop="1" x14ac:dyDescent="0.3">
      <c r="C61" s="11"/>
      <c r="D61" s="9"/>
    </row>
    <row r="62" spans="1:17" x14ac:dyDescent="0.3">
      <c r="A62" s="3" t="s">
        <v>195</v>
      </c>
      <c r="B62" s="6">
        <v>18967.39</v>
      </c>
      <c r="C62" s="77">
        <f t="shared" ref="C62:I62" si="17">+B62+C54</f>
        <v>20846.18</v>
      </c>
      <c r="D62" s="77">
        <f t="shared" si="17"/>
        <v>21559.61</v>
      </c>
      <c r="E62" s="79">
        <f t="shared" si="17"/>
        <v>31836.620000000003</v>
      </c>
      <c r="F62" s="79">
        <f t="shared" si="17"/>
        <v>44354.210000000006</v>
      </c>
      <c r="G62" s="79">
        <f t="shared" si="17"/>
        <v>53989.720000000008</v>
      </c>
      <c r="H62" s="79">
        <f t="shared" si="17"/>
        <v>85729.250000000015</v>
      </c>
      <c r="I62" s="79">
        <f t="shared" si="17"/>
        <v>87207.040000000008</v>
      </c>
      <c r="J62" s="3"/>
      <c r="K62" s="3"/>
      <c r="L62" s="3"/>
      <c r="M62" s="3"/>
      <c r="N62" s="3"/>
      <c r="O62" s="3"/>
    </row>
    <row r="63" spans="1:17" x14ac:dyDescent="0.3">
      <c r="C63" s="11"/>
    </row>
    <row r="64" spans="1:17" ht="15" thickBot="1" x14ac:dyDescent="0.35">
      <c r="A64" s="23" t="s">
        <v>68</v>
      </c>
      <c r="C64" s="45">
        <v>20846.18</v>
      </c>
      <c r="D64" s="46">
        <v>21559.612000000001</v>
      </c>
      <c r="E64" s="46">
        <v>31836.62</v>
      </c>
      <c r="F64" s="46">
        <v>44354.21</v>
      </c>
      <c r="G64" s="46">
        <v>53989.72</v>
      </c>
      <c r="H64" s="46">
        <v>85729.25</v>
      </c>
      <c r="I64" s="46">
        <v>87207.039999999994</v>
      </c>
      <c r="J64" s="53"/>
      <c r="K64" s="53"/>
      <c r="L64" s="53"/>
      <c r="M64" s="53"/>
      <c r="N64" s="53"/>
    </row>
    <row r="65" spans="1:15" ht="15.6" thickTop="1" thickBot="1" x14ac:dyDescent="0.35">
      <c r="A65" t="s">
        <v>123</v>
      </c>
      <c r="C65" s="66">
        <v>2040.23</v>
      </c>
      <c r="D65" s="67">
        <v>2047.04</v>
      </c>
      <c r="E65" s="67">
        <v>2085.56</v>
      </c>
      <c r="F65" s="67">
        <v>2060.56</v>
      </c>
      <c r="G65" s="67">
        <v>2010.56</v>
      </c>
      <c r="H65" s="67">
        <v>2011.36</v>
      </c>
      <c r="I65" s="67">
        <v>2049.77</v>
      </c>
      <c r="J65" s="67"/>
      <c r="K65" s="67"/>
      <c r="L65" s="68"/>
      <c r="M65" s="68"/>
      <c r="N65" s="68"/>
    </row>
    <row r="66" spans="1:15" ht="15.6" thickTop="1" thickBot="1" x14ac:dyDescent="0.35">
      <c r="A66" t="s">
        <v>127</v>
      </c>
      <c r="C66" s="68">
        <v>1005</v>
      </c>
      <c r="D66" s="67">
        <v>1005</v>
      </c>
      <c r="E66" s="67">
        <v>1005</v>
      </c>
      <c r="F66" s="67">
        <v>1005</v>
      </c>
      <c r="G66" s="67">
        <v>1005</v>
      </c>
      <c r="H66" s="67">
        <v>1005</v>
      </c>
      <c r="I66" s="67">
        <v>1005</v>
      </c>
      <c r="J66" s="68"/>
      <c r="K66" s="67"/>
      <c r="L66" s="68"/>
      <c r="M66" s="68"/>
      <c r="N66" s="68"/>
      <c r="O66" s="4"/>
    </row>
    <row r="67" spans="1:15" ht="15.6" thickTop="1" thickBot="1" x14ac:dyDescent="0.35">
      <c r="A67" t="s">
        <v>178</v>
      </c>
      <c r="C67" s="66">
        <v>5000</v>
      </c>
      <c r="D67" s="67">
        <v>5000</v>
      </c>
      <c r="E67" s="67">
        <v>5000</v>
      </c>
      <c r="F67" s="67">
        <v>5000</v>
      </c>
      <c r="G67" s="67">
        <v>5000</v>
      </c>
      <c r="H67" s="67">
        <v>5000</v>
      </c>
      <c r="I67" s="67">
        <v>5000</v>
      </c>
      <c r="J67" s="4"/>
      <c r="K67" s="4"/>
      <c r="L67" s="4"/>
      <c r="M67" s="4"/>
      <c r="N67" s="4"/>
      <c r="O67" s="4"/>
    </row>
    <row r="68" spans="1:15" ht="15" thickTop="1" x14ac:dyDescent="0.3"/>
  </sheetData>
  <hyperlinks>
    <hyperlink ref="R8" r:id="rId1" display="25@$25x9"/>
  </hyperlinks>
  <pageMargins left="0.45" right="0.45" top="0.75" bottom="0.75" header="0.3" footer="0.3"/>
  <pageSetup paperSize="5" orientation="landscape" horizontalDpi="4294967293" verticalDpi="4294967293" r:id="rId2"/>
  <headerFooter>
    <oddHeader>&amp;LNCBWL - 2022-2023</oddHead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zoomScaleNormal="100" workbookViewId="0">
      <selection activeCell="A13" sqref="A13"/>
    </sheetView>
  </sheetViews>
  <sheetFormatPr defaultRowHeight="14.4" x14ac:dyDescent="0.3"/>
  <cols>
    <col min="1" max="1" width="10.5546875" bestFit="1" customWidth="1"/>
    <col min="2" max="2" width="14.44140625" bestFit="1" customWidth="1"/>
    <col min="3" max="3" width="11.109375" style="4" bestFit="1" customWidth="1"/>
    <col min="4" max="4" width="13.44140625" style="4" bestFit="1" customWidth="1"/>
    <col min="5" max="5" width="7.88671875" style="4" bestFit="1" customWidth="1"/>
    <col min="6" max="6" width="7.77734375" style="4" bestFit="1" customWidth="1"/>
    <col min="7" max="7" width="8.6640625" style="4" bestFit="1" customWidth="1"/>
    <col min="8" max="8" width="6" style="4" bestFit="1" customWidth="1"/>
    <col min="9" max="9" width="11.33203125" style="4" bestFit="1" customWidth="1"/>
    <col min="10" max="10" width="11.109375" style="4" customWidth="1"/>
    <col min="11" max="11" width="9.44140625" style="4" bestFit="1" customWidth="1"/>
    <col min="12" max="12" width="5.77734375" style="4" bestFit="1" customWidth="1"/>
  </cols>
  <sheetData>
    <row r="1" spans="1:12" x14ac:dyDescent="0.3">
      <c r="A1" t="s">
        <v>37</v>
      </c>
      <c r="B1" s="4"/>
      <c r="C1" s="4" t="s">
        <v>39</v>
      </c>
      <c r="D1" s="4" t="s">
        <v>44</v>
      </c>
      <c r="E1" s="4" t="s">
        <v>40</v>
      </c>
      <c r="F1" s="4" t="s">
        <v>41</v>
      </c>
      <c r="G1" s="4" t="s">
        <v>42</v>
      </c>
      <c r="H1" s="4" t="s">
        <v>76</v>
      </c>
      <c r="I1" s="4" t="s">
        <v>106</v>
      </c>
      <c r="J1" s="4" t="s">
        <v>105</v>
      </c>
      <c r="K1" s="4" t="s">
        <v>88</v>
      </c>
      <c r="L1" s="4" t="s">
        <v>107</v>
      </c>
    </row>
    <row r="2" spans="1:12" x14ac:dyDescent="0.3">
      <c r="A2" s="1"/>
    </row>
    <row r="3" spans="1:12" x14ac:dyDescent="0.3">
      <c r="A3" s="1"/>
    </row>
    <row r="4" spans="1:12" x14ac:dyDescent="0.3">
      <c r="A4" s="1"/>
    </row>
    <row r="5" spans="1:12" x14ac:dyDescent="0.3">
      <c r="C5" s="4">
        <f>SUM(C2:C4)</f>
        <v>0</v>
      </c>
      <c r="I5" s="4">
        <f>SUM(I2:I4)</f>
        <v>0</v>
      </c>
    </row>
    <row r="7" spans="1:12" x14ac:dyDescent="0.3">
      <c r="A7" t="s">
        <v>38</v>
      </c>
    </row>
    <row r="8" spans="1:12" x14ac:dyDescent="0.3">
      <c r="A8" t="s">
        <v>124</v>
      </c>
      <c r="B8" s="4" t="s">
        <v>133</v>
      </c>
      <c r="C8" s="4" t="s">
        <v>78</v>
      </c>
      <c r="D8" t="s">
        <v>89</v>
      </c>
      <c r="E8" t="s">
        <v>125</v>
      </c>
      <c r="F8" t="s">
        <v>126</v>
      </c>
    </row>
    <row r="9" spans="1:12" x14ac:dyDescent="0.3">
      <c r="A9" s="1"/>
      <c r="B9" s="4"/>
      <c r="D9"/>
      <c r="E9"/>
      <c r="F9" s="1"/>
    </row>
    <row r="10" spans="1:12" x14ac:dyDescent="0.3">
      <c r="A10" s="1"/>
      <c r="B10" s="4"/>
      <c r="D10"/>
      <c r="E10"/>
      <c r="F10" s="1"/>
    </row>
    <row r="11" spans="1:12" x14ac:dyDescent="0.3">
      <c r="A11" s="1"/>
      <c r="E11" s="64"/>
      <c r="F11" s="65"/>
    </row>
    <row r="12" spans="1:12" x14ac:dyDescent="0.3">
      <c r="A12" s="1"/>
      <c r="E12" s="64"/>
      <c r="F12" s="65"/>
    </row>
    <row r="13" spans="1:12" x14ac:dyDescent="0.3">
      <c r="A13" s="7" t="s">
        <v>51</v>
      </c>
      <c r="B13" s="4"/>
      <c r="E13" s="64"/>
      <c r="F13" s="65"/>
    </row>
    <row r="14" spans="1:12" x14ac:dyDescent="0.3">
      <c r="E14" s="64"/>
    </row>
    <row r="15" spans="1:12" x14ac:dyDescent="0.3">
      <c r="E15" s="64"/>
    </row>
    <row r="17" spans="1:1" x14ac:dyDescent="0.3">
      <c r="A17" s="7"/>
    </row>
    <row r="20" spans="1:1" x14ac:dyDescent="0.3">
      <c r="A20" s="7"/>
    </row>
    <row r="23" spans="1:1" x14ac:dyDescent="0.3">
      <c r="A23" s="7"/>
    </row>
  </sheetData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5" workbookViewId="0">
      <selection activeCell="A14" sqref="A14"/>
    </sheetView>
  </sheetViews>
  <sheetFormatPr defaultRowHeight="14.4" x14ac:dyDescent="0.3"/>
  <cols>
    <col min="1" max="1" width="9.5546875" bestFit="1" customWidth="1"/>
    <col min="3" max="3" width="8.88671875" style="4"/>
  </cols>
  <sheetData>
    <row r="1" spans="1:12" x14ac:dyDescent="0.3">
      <c r="A1" t="s">
        <v>37</v>
      </c>
      <c r="B1" s="4"/>
      <c r="C1" s="4" t="s">
        <v>39</v>
      </c>
      <c r="D1" s="4" t="s">
        <v>44</v>
      </c>
      <c r="E1" s="4" t="s">
        <v>40</v>
      </c>
      <c r="F1" s="4" t="s">
        <v>41</v>
      </c>
      <c r="G1" s="4" t="s">
        <v>42</v>
      </c>
      <c r="H1" s="4" t="s">
        <v>76</v>
      </c>
      <c r="I1" s="4" t="s">
        <v>106</v>
      </c>
      <c r="J1" s="4" t="s">
        <v>105</v>
      </c>
      <c r="K1" s="4" t="s">
        <v>88</v>
      </c>
      <c r="L1" s="4" t="s">
        <v>107</v>
      </c>
    </row>
    <row r="2" spans="1:12" x14ac:dyDescent="0.3"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t="s">
        <v>38</v>
      </c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t="s">
        <v>124</v>
      </c>
      <c r="B7" s="4" t="s">
        <v>133</v>
      </c>
      <c r="C7" s="4" t="s">
        <v>78</v>
      </c>
      <c r="D7" t="s">
        <v>89</v>
      </c>
      <c r="E7" t="s">
        <v>125</v>
      </c>
      <c r="F7" t="s">
        <v>126</v>
      </c>
      <c r="G7" s="4"/>
      <c r="H7" s="4"/>
      <c r="I7" s="4"/>
      <c r="J7" s="4"/>
      <c r="K7" s="4"/>
      <c r="L7" s="4"/>
    </row>
    <row r="8" spans="1:12" x14ac:dyDescent="0.3">
      <c r="A8" s="7"/>
    </row>
    <row r="9" spans="1:12" x14ac:dyDescent="0.3">
      <c r="A9" s="7"/>
    </row>
    <row r="13" spans="1:12" x14ac:dyDescent="0.3">
      <c r="A13" s="7"/>
    </row>
    <row r="14" spans="1:12" x14ac:dyDescent="0.3">
      <c r="A14" s="7" t="s">
        <v>51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6" workbookViewId="0">
      <selection activeCell="A15" sqref="A15"/>
    </sheetView>
  </sheetViews>
  <sheetFormatPr defaultRowHeight="14.4" x14ac:dyDescent="0.3"/>
  <cols>
    <col min="1" max="1" width="9.5546875" bestFit="1" customWidth="1"/>
    <col min="2" max="2" width="11" customWidth="1"/>
    <col min="3" max="3" width="10.109375" style="4" bestFit="1" customWidth="1"/>
    <col min="6" max="6" width="9.5546875" bestFit="1" customWidth="1"/>
  </cols>
  <sheetData>
    <row r="1" spans="1:14" x14ac:dyDescent="0.3">
      <c r="A1" t="s">
        <v>37</v>
      </c>
      <c r="B1" s="4"/>
      <c r="C1" s="4" t="s">
        <v>39</v>
      </c>
      <c r="D1" s="4" t="s">
        <v>44</v>
      </c>
      <c r="E1" s="4" t="s">
        <v>40</v>
      </c>
      <c r="F1" s="4" t="s">
        <v>41</v>
      </c>
      <c r="G1" s="4" t="s">
        <v>42</v>
      </c>
      <c r="H1" s="4" t="s">
        <v>76</v>
      </c>
      <c r="I1" s="4" t="s">
        <v>106</v>
      </c>
      <c r="J1" s="4" t="s">
        <v>105</v>
      </c>
      <c r="K1" s="4" t="s">
        <v>88</v>
      </c>
      <c r="L1" s="4" t="s">
        <v>107</v>
      </c>
    </row>
    <row r="2" spans="1:14" x14ac:dyDescent="0.3">
      <c r="A2" s="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1"/>
      <c r="C4" s="4">
        <f>SUM(C2:C3)</f>
        <v>0</v>
      </c>
      <c r="D4" s="4"/>
      <c r="E4" s="4"/>
      <c r="F4" s="4"/>
      <c r="G4" s="4">
        <f>SUM(G2:G3)</f>
        <v>0</v>
      </c>
      <c r="H4" s="4"/>
      <c r="I4" s="4"/>
      <c r="J4" s="4"/>
      <c r="K4" s="4"/>
      <c r="L4" s="4"/>
      <c r="M4" s="4"/>
      <c r="N4" s="4"/>
    </row>
    <row r="5" spans="1:14" x14ac:dyDescent="0.3">
      <c r="A5" s="1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t="s">
        <v>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t="s">
        <v>124</v>
      </c>
      <c r="B9" s="4" t="s">
        <v>133</v>
      </c>
      <c r="C9" s="4" t="s">
        <v>78</v>
      </c>
      <c r="D9" t="s">
        <v>89</v>
      </c>
      <c r="E9" t="s">
        <v>125</v>
      </c>
      <c r="F9" t="s">
        <v>126</v>
      </c>
      <c r="G9" s="4"/>
      <c r="H9" s="4"/>
      <c r="I9" s="4"/>
      <c r="J9" s="4"/>
      <c r="K9" s="4"/>
      <c r="L9" s="4"/>
      <c r="M9" s="4"/>
      <c r="N9" s="4"/>
    </row>
    <row r="10" spans="1:14" x14ac:dyDescent="0.3">
      <c r="A10" s="7"/>
      <c r="F10" s="7"/>
      <c r="G10" s="4"/>
      <c r="H10" s="4"/>
      <c r="I10" s="4"/>
      <c r="J10" s="4"/>
      <c r="K10" s="4"/>
      <c r="L10" s="4"/>
      <c r="M10" s="4"/>
      <c r="N10" s="4"/>
    </row>
    <row r="11" spans="1:14" x14ac:dyDescent="0.3">
      <c r="B11" s="4"/>
      <c r="F11" s="7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7"/>
      <c r="B12" s="4"/>
      <c r="F12" s="7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7"/>
      <c r="B13" s="4"/>
      <c r="F13" s="7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7"/>
      <c r="B14" s="4"/>
      <c r="F14" s="7"/>
    </row>
    <row r="15" spans="1:14" x14ac:dyDescent="0.3">
      <c r="A15" s="7" t="s">
        <v>51</v>
      </c>
      <c r="B15" s="4"/>
      <c r="F15" s="7"/>
    </row>
    <row r="16" spans="1:14" x14ac:dyDescent="0.3">
      <c r="A16" s="7"/>
      <c r="B16" s="4"/>
      <c r="F16" s="7"/>
    </row>
    <row r="18" spans="1:1" x14ac:dyDescent="0.3">
      <c r="A18" s="7"/>
    </row>
    <row r="22" spans="1:1" x14ac:dyDescent="0.3">
      <c r="A22" s="7"/>
    </row>
    <row r="33" spans="1:2" x14ac:dyDescent="0.3">
      <c r="A33" s="69"/>
      <c r="B33" s="70"/>
    </row>
    <row r="34" spans="1:2" x14ac:dyDescent="0.3">
      <c r="A34" s="71"/>
      <c r="B34" s="70"/>
    </row>
    <row r="35" spans="1:2" x14ac:dyDescent="0.3">
      <c r="A35" s="71"/>
      <c r="B35" s="70"/>
    </row>
    <row r="36" spans="1:2" x14ac:dyDescent="0.3">
      <c r="A36" s="72"/>
      <c r="B36" s="55"/>
    </row>
    <row r="37" spans="1:2" x14ac:dyDescent="0.3">
      <c r="A37" s="69"/>
      <c r="B37" s="70"/>
    </row>
    <row r="38" spans="1:2" x14ac:dyDescent="0.3">
      <c r="A38" s="71"/>
      <c r="B38" s="70"/>
    </row>
    <row r="39" spans="1:2" x14ac:dyDescent="0.3">
      <c r="A39" s="71"/>
      <c r="B39" s="70"/>
    </row>
    <row r="40" spans="1:2" x14ac:dyDescent="0.3">
      <c r="A40" s="71"/>
      <c r="B40" s="70"/>
    </row>
    <row r="41" spans="1:2" x14ac:dyDescent="0.3">
      <c r="A41" s="72"/>
      <c r="B41" s="55"/>
    </row>
    <row r="42" spans="1:2" x14ac:dyDescent="0.3">
      <c r="A42" s="73"/>
      <c r="B42" s="7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2" workbookViewId="0">
      <selection activeCell="A11" sqref="A11"/>
    </sheetView>
  </sheetViews>
  <sheetFormatPr defaultRowHeight="14.4" x14ac:dyDescent="0.3"/>
  <cols>
    <col min="1" max="1" width="11.33203125" bestFit="1" customWidth="1"/>
    <col min="2" max="2" width="8.6640625" style="4" bestFit="1" customWidth="1"/>
    <col min="3" max="3" width="10.109375" bestFit="1" customWidth="1"/>
    <col min="4" max="4" width="8.6640625" bestFit="1" customWidth="1"/>
    <col min="5" max="5" width="7.88671875" bestFit="1" customWidth="1"/>
    <col min="6" max="6" width="9.5546875" bestFit="1" customWidth="1"/>
    <col min="7" max="7" width="8.6640625" bestFit="1" customWidth="1"/>
    <col min="8" max="8" width="6" bestFit="1" customWidth="1"/>
    <col min="9" max="9" width="11.33203125" bestFit="1" customWidth="1"/>
    <col min="10" max="10" width="16.44140625" bestFit="1" customWidth="1"/>
    <col min="11" max="11" width="9.44140625" bestFit="1" customWidth="1"/>
    <col min="12" max="12" width="5.77734375" bestFit="1" customWidth="1"/>
  </cols>
  <sheetData>
    <row r="1" spans="1:12" x14ac:dyDescent="0.3">
      <c r="A1" t="s">
        <v>37</v>
      </c>
      <c r="C1" s="4" t="s">
        <v>39</v>
      </c>
      <c r="D1" s="4" t="s">
        <v>44</v>
      </c>
      <c r="E1" s="4" t="s">
        <v>40</v>
      </c>
      <c r="F1" s="4" t="s">
        <v>41</v>
      </c>
      <c r="G1" s="4" t="s">
        <v>42</v>
      </c>
      <c r="H1" s="4" t="s">
        <v>76</v>
      </c>
      <c r="I1" s="4" t="s">
        <v>106</v>
      </c>
      <c r="J1" s="4" t="s">
        <v>105</v>
      </c>
      <c r="K1" s="4" t="s">
        <v>88</v>
      </c>
      <c r="L1" s="4" t="s">
        <v>107</v>
      </c>
    </row>
    <row r="2" spans="1:12" x14ac:dyDescent="0.3">
      <c r="A2" s="1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t="s">
        <v>38</v>
      </c>
      <c r="B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t="s">
        <v>124</v>
      </c>
      <c r="B5" s="4" t="s">
        <v>133</v>
      </c>
      <c r="C5" s="4" t="s">
        <v>78</v>
      </c>
      <c r="D5" t="s">
        <v>89</v>
      </c>
      <c r="E5" t="s">
        <v>125</v>
      </c>
      <c r="F5" t="s">
        <v>126</v>
      </c>
    </row>
    <row r="6" spans="1:12" x14ac:dyDescent="0.3">
      <c r="A6" s="7"/>
      <c r="B6"/>
      <c r="C6" s="4"/>
      <c r="F6" s="7"/>
    </row>
    <row r="7" spans="1:12" x14ac:dyDescent="0.3">
      <c r="A7" s="7"/>
      <c r="B7"/>
      <c r="C7" s="4"/>
      <c r="F7" s="7"/>
    </row>
    <row r="8" spans="1:12" x14ac:dyDescent="0.3">
      <c r="A8" s="7"/>
      <c r="B8"/>
      <c r="C8" s="4"/>
      <c r="F8" s="7"/>
    </row>
    <row r="9" spans="1:12" x14ac:dyDescent="0.3">
      <c r="A9" s="7"/>
      <c r="B9"/>
      <c r="C9" s="4"/>
      <c r="F9" s="7"/>
    </row>
    <row r="10" spans="1:12" x14ac:dyDescent="0.3">
      <c r="A10" s="7"/>
      <c r="B10"/>
      <c r="C10" s="4">
        <f>SUM(C6:C9)</f>
        <v>0</v>
      </c>
      <c r="F10" s="7"/>
    </row>
    <row r="11" spans="1:12" x14ac:dyDescent="0.3">
      <c r="A11" s="7" t="s">
        <v>51</v>
      </c>
      <c r="B11"/>
      <c r="C11" s="4"/>
      <c r="F11" s="7"/>
    </row>
    <row r="13" spans="1:12" x14ac:dyDescent="0.3">
      <c r="A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4"/>
  <sheetViews>
    <sheetView zoomScaleNormal="100" workbookViewId="0">
      <pane ySplit="1" topLeftCell="A137" activePane="bottomLeft" state="frozen"/>
      <selection pane="bottomLeft" activeCell="B124" sqref="B124"/>
    </sheetView>
  </sheetViews>
  <sheetFormatPr defaultRowHeight="14.4" x14ac:dyDescent="0.3"/>
  <cols>
    <col min="1" max="1" width="10.5546875" bestFit="1" customWidth="1"/>
    <col min="2" max="2" width="11.77734375" style="4" bestFit="1" customWidth="1"/>
    <col min="3" max="3" width="12.33203125" bestFit="1" customWidth="1"/>
    <col min="4" max="4" width="32.5546875" customWidth="1"/>
    <col min="5" max="5" width="20.44140625" bestFit="1" customWidth="1"/>
    <col min="6" max="6" width="27" bestFit="1" customWidth="1"/>
    <col min="7" max="7" width="12.33203125" bestFit="1" customWidth="1"/>
    <col min="10" max="10" width="15" style="18" customWidth="1"/>
    <col min="11" max="11" width="26.21875" bestFit="1" customWidth="1"/>
  </cols>
  <sheetData>
    <row r="1" spans="1:11" x14ac:dyDescent="0.3">
      <c r="A1" s="52" t="s">
        <v>101</v>
      </c>
    </row>
    <row r="2" spans="1:11" x14ac:dyDescent="0.3">
      <c r="A2" t="s">
        <v>77</v>
      </c>
      <c r="B2" s="4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s="18" t="s">
        <v>86</v>
      </c>
      <c r="K2" s="20" t="s">
        <v>87</v>
      </c>
    </row>
    <row r="3" spans="1:11" x14ac:dyDescent="0.3">
      <c r="A3" s="7">
        <v>44715</v>
      </c>
      <c r="B3" s="4">
        <v>500</v>
      </c>
      <c r="C3" t="s">
        <v>210</v>
      </c>
      <c r="D3" t="s">
        <v>211</v>
      </c>
      <c r="E3" t="s">
        <v>212</v>
      </c>
      <c r="F3" t="s">
        <v>213</v>
      </c>
      <c r="G3" t="s">
        <v>214</v>
      </c>
      <c r="H3" t="s">
        <v>215</v>
      </c>
      <c r="I3">
        <v>37221</v>
      </c>
      <c r="J3" t="s">
        <v>216</v>
      </c>
      <c r="K3" t="s">
        <v>217</v>
      </c>
    </row>
    <row r="4" spans="1:11" x14ac:dyDescent="0.3">
      <c r="A4" s="7">
        <v>44728</v>
      </c>
      <c r="B4" s="4">
        <v>3000</v>
      </c>
      <c r="C4" t="s">
        <v>210</v>
      </c>
      <c r="D4" t="s">
        <v>218</v>
      </c>
      <c r="E4" t="s">
        <v>219</v>
      </c>
      <c r="F4" t="s">
        <v>220</v>
      </c>
      <c r="G4" t="s">
        <v>214</v>
      </c>
      <c r="H4" t="s">
        <v>215</v>
      </c>
      <c r="I4">
        <v>37205</v>
      </c>
      <c r="J4" t="s">
        <v>221</v>
      </c>
      <c r="K4" t="s">
        <v>222</v>
      </c>
    </row>
    <row r="5" spans="1:11" x14ac:dyDescent="0.3">
      <c r="A5" s="7">
        <v>44730</v>
      </c>
      <c r="B5" s="4">
        <v>500</v>
      </c>
      <c r="C5" t="s">
        <v>88</v>
      </c>
      <c r="E5" t="s">
        <v>224</v>
      </c>
      <c r="F5" t="s">
        <v>225</v>
      </c>
      <c r="G5" t="s">
        <v>214</v>
      </c>
      <c r="H5" t="s">
        <v>215</v>
      </c>
      <c r="I5">
        <v>37205</v>
      </c>
      <c r="K5" s="5"/>
    </row>
    <row r="6" spans="1:11" x14ac:dyDescent="0.3">
      <c r="A6" s="7">
        <v>44734</v>
      </c>
      <c r="B6" s="4">
        <v>50</v>
      </c>
      <c r="C6" t="s">
        <v>88</v>
      </c>
      <c r="E6" t="s">
        <v>226</v>
      </c>
      <c r="F6" t="s">
        <v>253</v>
      </c>
      <c r="G6" t="s">
        <v>214</v>
      </c>
      <c r="H6" t="s">
        <v>215</v>
      </c>
      <c r="I6">
        <v>37221</v>
      </c>
      <c r="J6" s="19"/>
      <c r="K6" s="78" t="s">
        <v>227</v>
      </c>
    </row>
    <row r="7" spans="1:11" x14ac:dyDescent="0.3">
      <c r="A7" s="7">
        <v>44742</v>
      </c>
      <c r="B7" s="4">
        <v>500</v>
      </c>
      <c r="C7" t="s">
        <v>210</v>
      </c>
      <c r="D7" t="s">
        <v>233</v>
      </c>
      <c r="E7" t="s">
        <v>237</v>
      </c>
      <c r="F7" t="s">
        <v>234</v>
      </c>
      <c r="G7" t="s">
        <v>214</v>
      </c>
      <c r="H7" t="s">
        <v>215</v>
      </c>
      <c r="I7">
        <v>37214</v>
      </c>
      <c r="J7" t="s">
        <v>235</v>
      </c>
      <c r="K7" s="5" t="s">
        <v>236</v>
      </c>
    </row>
    <row r="8" spans="1:11" x14ac:dyDescent="0.3">
      <c r="A8" s="7">
        <v>44742</v>
      </c>
      <c r="B8" s="4">
        <v>100</v>
      </c>
      <c r="C8" t="s">
        <v>88</v>
      </c>
      <c r="D8" t="s">
        <v>230</v>
      </c>
      <c r="E8" t="s">
        <v>239</v>
      </c>
      <c r="F8" t="s">
        <v>238</v>
      </c>
      <c r="G8" t="s">
        <v>214</v>
      </c>
      <c r="H8" t="s">
        <v>215</v>
      </c>
      <c r="I8">
        <v>37203</v>
      </c>
      <c r="J8" s="19"/>
      <c r="K8" s="78"/>
    </row>
    <row r="9" spans="1:11" x14ac:dyDescent="0.3">
      <c r="A9" s="7">
        <v>44742</v>
      </c>
      <c r="B9" s="4">
        <v>500</v>
      </c>
      <c r="C9" t="s">
        <v>210</v>
      </c>
      <c r="D9" t="s">
        <v>240</v>
      </c>
      <c r="E9" t="s">
        <v>241</v>
      </c>
      <c r="F9" t="s">
        <v>242</v>
      </c>
      <c r="G9" t="s">
        <v>243</v>
      </c>
      <c r="H9" t="s">
        <v>215</v>
      </c>
      <c r="I9">
        <v>37068</v>
      </c>
      <c r="J9" t="s">
        <v>244</v>
      </c>
      <c r="K9" s="65" t="s">
        <v>245</v>
      </c>
    </row>
    <row r="10" spans="1:11" x14ac:dyDescent="0.3">
      <c r="A10" s="7">
        <v>44742</v>
      </c>
      <c r="B10" s="4">
        <v>5000</v>
      </c>
      <c r="C10" t="s">
        <v>210</v>
      </c>
      <c r="D10" t="s">
        <v>246</v>
      </c>
      <c r="E10" t="s">
        <v>251</v>
      </c>
      <c r="F10" t="s">
        <v>247</v>
      </c>
      <c r="G10" t="s">
        <v>248</v>
      </c>
      <c r="H10" t="s">
        <v>215</v>
      </c>
      <c r="I10">
        <v>37167</v>
      </c>
      <c r="J10" t="s">
        <v>249</v>
      </c>
      <c r="K10" s="5" t="s">
        <v>250</v>
      </c>
    </row>
    <row r="11" spans="1:11" x14ac:dyDescent="0.3">
      <c r="A11" s="7">
        <v>44755</v>
      </c>
      <c r="B11" s="4">
        <v>800</v>
      </c>
      <c r="C11" t="s">
        <v>254</v>
      </c>
      <c r="E11" t="s">
        <v>255</v>
      </c>
      <c r="J11" s="19"/>
      <c r="K11" s="78"/>
    </row>
    <row r="12" spans="1:11" x14ac:dyDescent="0.3">
      <c r="A12" s="7">
        <v>44762</v>
      </c>
      <c r="B12" s="4">
        <v>500</v>
      </c>
      <c r="C12" t="s">
        <v>210</v>
      </c>
      <c r="D12" t="s">
        <v>166</v>
      </c>
      <c r="E12" t="s">
        <v>272</v>
      </c>
      <c r="J12" s="19"/>
      <c r="K12" s="78"/>
    </row>
    <row r="13" spans="1:11" x14ac:dyDescent="0.3">
      <c r="A13" s="7">
        <v>44763</v>
      </c>
      <c r="B13" s="17">
        <v>3000</v>
      </c>
      <c r="C13" s="21" t="s">
        <v>210</v>
      </c>
      <c r="E13" t="s">
        <v>261</v>
      </c>
    </row>
    <row r="14" spans="1:11" x14ac:dyDescent="0.3">
      <c r="A14" s="7">
        <v>44763</v>
      </c>
      <c r="B14" s="17">
        <v>500</v>
      </c>
      <c r="C14" s="21" t="s">
        <v>210</v>
      </c>
      <c r="E14" t="s">
        <v>262</v>
      </c>
    </row>
    <row r="15" spans="1:11" x14ac:dyDescent="0.3">
      <c r="A15" s="7">
        <v>44763</v>
      </c>
      <c r="B15" s="17">
        <v>2500</v>
      </c>
      <c r="C15" s="21" t="s">
        <v>88</v>
      </c>
      <c r="E15" t="s">
        <v>263</v>
      </c>
    </row>
    <row r="16" spans="1:11" x14ac:dyDescent="0.3">
      <c r="A16" s="7">
        <v>44763</v>
      </c>
      <c r="B16" s="17">
        <v>500</v>
      </c>
      <c r="C16" s="21" t="s">
        <v>254</v>
      </c>
      <c r="D16" t="s">
        <v>259</v>
      </c>
      <c r="E16" t="s">
        <v>370</v>
      </c>
    </row>
    <row r="17" spans="1:5" x14ac:dyDescent="0.3">
      <c r="A17" s="7">
        <v>44763</v>
      </c>
      <c r="B17" s="4">
        <v>2500</v>
      </c>
      <c r="C17" t="s">
        <v>88</v>
      </c>
      <c r="E17" t="s">
        <v>273</v>
      </c>
    </row>
    <row r="18" spans="1:5" x14ac:dyDescent="0.3">
      <c r="A18" s="7">
        <v>44763</v>
      </c>
      <c r="B18" s="4">
        <v>200</v>
      </c>
      <c r="C18" t="s">
        <v>274</v>
      </c>
      <c r="E18" t="s">
        <v>275</v>
      </c>
    </row>
    <row r="19" spans="1:5" x14ac:dyDescent="0.3">
      <c r="A19" s="7">
        <v>44763</v>
      </c>
      <c r="B19" s="4">
        <v>500</v>
      </c>
      <c r="C19" t="s">
        <v>210</v>
      </c>
      <c r="D19" t="s">
        <v>276</v>
      </c>
      <c r="E19" t="s">
        <v>277</v>
      </c>
    </row>
    <row r="20" spans="1:5" x14ac:dyDescent="0.3">
      <c r="A20" s="7">
        <v>44763</v>
      </c>
      <c r="B20" s="4">
        <v>600</v>
      </c>
      <c r="C20" t="s">
        <v>274</v>
      </c>
      <c r="E20" t="s">
        <v>277</v>
      </c>
    </row>
    <row r="21" spans="1:5" x14ac:dyDescent="0.3">
      <c r="A21" s="7">
        <v>44763</v>
      </c>
      <c r="B21" s="4">
        <v>200</v>
      </c>
      <c r="C21" t="s">
        <v>274</v>
      </c>
      <c r="E21" t="s">
        <v>273</v>
      </c>
    </row>
    <row r="22" spans="1:5" x14ac:dyDescent="0.3">
      <c r="A22" s="7">
        <v>44765</v>
      </c>
      <c r="B22" s="17">
        <v>200</v>
      </c>
      <c r="C22" s="21" t="s">
        <v>274</v>
      </c>
      <c r="E22" t="s">
        <v>279</v>
      </c>
    </row>
    <row r="23" spans="1:5" x14ac:dyDescent="0.3">
      <c r="A23" s="7">
        <v>44770</v>
      </c>
      <c r="B23" s="17">
        <v>100</v>
      </c>
      <c r="C23" s="21" t="s">
        <v>88</v>
      </c>
      <c r="E23" t="s">
        <v>280</v>
      </c>
    </row>
    <row r="24" spans="1:5" x14ac:dyDescent="0.3">
      <c r="A24" s="7">
        <v>44776</v>
      </c>
      <c r="B24" s="4">
        <v>1500</v>
      </c>
      <c r="C24" t="s">
        <v>210</v>
      </c>
      <c r="D24" t="s">
        <v>293</v>
      </c>
      <c r="E24" t="s">
        <v>159</v>
      </c>
    </row>
    <row r="25" spans="1:5" x14ac:dyDescent="0.3">
      <c r="A25" s="7">
        <v>44776</v>
      </c>
      <c r="B25" s="4">
        <v>250</v>
      </c>
      <c r="C25" t="s">
        <v>88</v>
      </c>
      <c r="D25" t="s">
        <v>294</v>
      </c>
      <c r="E25" t="s">
        <v>295</v>
      </c>
    </row>
    <row r="26" spans="1:5" x14ac:dyDescent="0.3">
      <c r="A26" s="7">
        <v>44776</v>
      </c>
      <c r="B26" s="4">
        <v>3000</v>
      </c>
      <c r="C26" t="s">
        <v>88</v>
      </c>
      <c r="E26" t="s">
        <v>296</v>
      </c>
    </row>
    <row r="27" spans="1:5" x14ac:dyDescent="0.3">
      <c r="A27" s="7">
        <v>44776</v>
      </c>
      <c r="B27" s="4">
        <v>200</v>
      </c>
      <c r="C27" t="s">
        <v>274</v>
      </c>
      <c r="E27" t="s">
        <v>297</v>
      </c>
    </row>
    <row r="28" spans="1:5" x14ac:dyDescent="0.3">
      <c r="A28" s="7">
        <v>44776</v>
      </c>
      <c r="B28" s="4">
        <v>1500</v>
      </c>
      <c r="C28" t="s">
        <v>210</v>
      </c>
      <c r="D28" t="s">
        <v>298</v>
      </c>
      <c r="E28" t="s">
        <v>299</v>
      </c>
    </row>
    <row r="29" spans="1:5" x14ac:dyDescent="0.3">
      <c r="A29" s="7">
        <v>44781</v>
      </c>
      <c r="B29" s="4">
        <v>100</v>
      </c>
      <c r="C29" t="s">
        <v>274</v>
      </c>
      <c r="E29" t="s">
        <v>307</v>
      </c>
    </row>
    <row r="30" spans="1:5" x14ac:dyDescent="0.3">
      <c r="A30" s="7">
        <v>44781</v>
      </c>
      <c r="B30" s="4">
        <v>100</v>
      </c>
      <c r="C30" t="s">
        <v>88</v>
      </c>
      <c r="E30" t="s">
        <v>308</v>
      </c>
    </row>
    <row r="31" spans="1:5" x14ac:dyDescent="0.3">
      <c r="A31" s="7">
        <v>44781</v>
      </c>
      <c r="B31" s="4">
        <v>100</v>
      </c>
      <c r="C31" t="s">
        <v>88</v>
      </c>
      <c r="E31" t="s">
        <v>309</v>
      </c>
    </row>
    <row r="32" spans="1:5" x14ac:dyDescent="0.3">
      <c r="A32" s="7">
        <v>44781</v>
      </c>
      <c r="B32" s="4">
        <v>100</v>
      </c>
      <c r="C32" t="s">
        <v>88</v>
      </c>
      <c r="E32" t="s">
        <v>310</v>
      </c>
    </row>
    <row r="33" spans="1:5" x14ac:dyDescent="0.3">
      <c r="A33" s="7">
        <v>44781</v>
      </c>
      <c r="B33" s="4">
        <v>1500</v>
      </c>
      <c r="C33" t="s">
        <v>210</v>
      </c>
      <c r="D33" t="s">
        <v>311</v>
      </c>
      <c r="E33" t="s">
        <v>312</v>
      </c>
    </row>
    <row r="34" spans="1:5" x14ac:dyDescent="0.3">
      <c r="A34" s="7">
        <v>44781</v>
      </c>
      <c r="B34" s="4">
        <v>800</v>
      </c>
      <c r="C34" t="s">
        <v>254</v>
      </c>
      <c r="E34" t="s">
        <v>313</v>
      </c>
    </row>
    <row r="35" spans="1:5" x14ac:dyDescent="0.3">
      <c r="A35" s="7">
        <v>44781</v>
      </c>
      <c r="B35" s="4">
        <v>100</v>
      </c>
      <c r="C35" t="s">
        <v>88</v>
      </c>
      <c r="E35" t="s">
        <v>314</v>
      </c>
    </row>
    <row r="36" spans="1:5" x14ac:dyDescent="0.3">
      <c r="A36" s="7">
        <v>44781</v>
      </c>
      <c r="B36" s="17">
        <v>800</v>
      </c>
      <c r="C36" s="21" t="s">
        <v>254</v>
      </c>
      <c r="E36" t="s">
        <v>315</v>
      </c>
    </row>
    <row r="37" spans="1:5" x14ac:dyDescent="0.3">
      <c r="A37" s="7">
        <v>44781</v>
      </c>
      <c r="B37" s="17">
        <v>25</v>
      </c>
      <c r="C37" s="21" t="s">
        <v>88</v>
      </c>
      <c r="E37" t="s">
        <v>313</v>
      </c>
    </row>
    <row r="38" spans="1:5" x14ac:dyDescent="0.3">
      <c r="A38" s="7">
        <v>44783</v>
      </c>
      <c r="B38" s="17">
        <v>500</v>
      </c>
      <c r="C38" s="21" t="s">
        <v>210</v>
      </c>
      <c r="D38" t="s">
        <v>322</v>
      </c>
      <c r="E38" t="s">
        <v>323</v>
      </c>
    </row>
    <row r="39" spans="1:5" x14ac:dyDescent="0.3">
      <c r="A39" s="7">
        <v>44784</v>
      </c>
      <c r="B39" s="17">
        <v>100</v>
      </c>
      <c r="C39" s="21" t="s">
        <v>274</v>
      </c>
      <c r="E39" t="s">
        <v>324</v>
      </c>
    </row>
    <row r="40" spans="1:5" x14ac:dyDescent="0.3">
      <c r="A40" s="7">
        <v>44784</v>
      </c>
      <c r="B40" s="17">
        <v>100</v>
      </c>
      <c r="C40" s="21" t="s">
        <v>88</v>
      </c>
      <c r="E40" t="s">
        <v>324</v>
      </c>
    </row>
    <row r="41" spans="1:5" x14ac:dyDescent="0.3">
      <c r="A41" s="7">
        <v>44784</v>
      </c>
      <c r="B41" s="17">
        <v>100</v>
      </c>
      <c r="C41" s="21" t="s">
        <v>274</v>
      </c>
      <c r="E41" t="s">
        <v>325</v>
      </c>
    </row>
    <row r="42" spans="1:5" x14ac:dyDescent="0.3">
      <c r="A42" s="7">
        <v>44784</v>
      </c>
      <c r="B42" s="4">
        <v>100</v>
      </c>
      <c r="C42" s="21" t="s">
        <v>274</v>
      </c>
      <c r="E42" t="s">
        <v>326</v>
      </c>
    </row>
    <row r="43" spans="1:5" x14ac:dyDescent="0.3">
      <c r="A43" s="7">
        <v>44784</v>
      </c>
      <c r="B43" s="4">
        <v>100</v>
      </c>
      <c r="C43" s="21" t="s">
        <v>274</v>
      </c>
      <c r="E43" t="s">
        <v>327</v>
      </c>
    </row>
    <row r="44" spans="1:5" x14ac:dyDescent="0.3">
      <c r="A44" s="7">
        <v>44786</v>
      </c>
      <c r="B44" s="17">
        <v>500</v>
      </c>
      <c r="C44" s="21" t="s">
        <v>210</v>
      </c>
      <c r="E44" t="s">
        <v>330</v>
      </c>
    </row>
    <row r="45" spans="1:5" x14ac:dyDescent="0.3">
      <c r="A45" s="7">
        <v>44791</v>
      </c>
      <c r="B45" s="17">
        <v>1500</v>
      </c>
      <c r="C45" s="21" t="s">
        <v>210</v>
      </c>
      <c r="D45" t="s">
        <v>333</v>
      </c>
      <c r="E45" t="s">
        <v>334</v>
      </c>
    </row>
    <row r="46" spans="1:5" x14ac:dyDescent="0.3">
      <c r="A46" s="7">
        <v>44791</v>
      </c>
      <c r="B46" s="17">
        <v>200</v>
      </c>
      <c r="C46" s="21" t="s">
        <v>274</v>
      </c>
      <c r="E46" t="s">
        <v>335</v>
      </c>
    </row>
    <row r="47" spans="1:5" x14ac:dyDescent="0.3">
      <c r="A47" s="7">
        <v>44791</v>
      </c>
      <c r="B47" s="17">
        <v>250</v>
      </c>
      <c r="C47" s="21" t="s">
        <v>88</v>
      </c>
      <c r="E47" t="s">
        <v>336</v>
      </c>
    </row>
    <row r="48" spans="1:5" x14ac:dyDescent="0.3">
      <c r="A48" s="7">
        <v>44791</v>
      </c>
      <c r="B48" s="17">
        <v>500</v>
      </c>
      <c r="C48" s="21" t="s">
        <v>210</v>
      </c>
      <c r="E48" t="s">
        <v>337</v>
      </c>
    </row>
    <row r="49" spans="1:5" x14ac:dyDescent="0.3">
      <c r="A49" s="7">
        <v>44791</v>
      </c>
      <c r="B49" s="17">
        <v>250</v>
      </c>
      <c r="C49" s="21" t="s">
        <v>88</v>
      </c>
      <c r="E49" t="s">
        <v>338</v>
      </c>
    </row>
    <row r="50" spans="1:5" x14ac:dyDescent="0.3">
      <c r="A50" s="7">
        <v>44791</v>
      </c>
      <c r="B50" s="4">
        <v>200</v>
      </c>
      <c r="C50" s="21" t="s">
        <v>274</v>
      </c>
      <c r="E50" t="s">
        <v>339</v>
      </c>
    </row>
    <row r="51" spans="1:5" x14ac:dyDescent="0.3">
      <c r="A51" s="7">
        <v>44791</v>
      </c>
      <c r="B51" s="4">
        <v>800</v>
      </c>
      <c r="C51" s="21" t="s">
        <v>254</v>
      </c>
      <c r="E51" t="s">
        <v>340</v>
      </c>
    </row>
    <row r="52" spans="1:5" x14ac:dyDescent="0.3">
      <c r="A52" s="7">
        <v>44790</v>
      </c>
      <c r="B52" s="4">
        <v>500</v>
      </c>
      <c r="C52" s="21" t="s">
        <v>210</v>
      </c>
      <c r="E52" t="s">
        <v>341</v>
      </c>
    </row>
    <row r="53" spans="1:5" x14ac:dyDescent="0.3">
      <c r="A53" s="7">
        <v>44791</v>
      </c>
      <c r="B53" s="4">
        <v>50</v>
      </c>
      <c r="C53" s="21" t="s">
        <v>88</v>
      </c>
      <c r="E53" t="s">
        <v>355</v>
      </c>
    </row>
    <row r="54" spans="1:5" x14ac:dyDescent="0.3">
      <c r="A54" s="7">
        <v>44791</v>
      </c>
      <c r="B54" s="4">
        <v>100</v>
      </c>
      <c r="C54" s="21" t="s">
        <v>274</v>
      </c>
      <c r="E54" t="s">
        <v>356</v>
      </c>
    </row>
    <row r="55" spans="1:5" x14ac:dyDescent="0.3">
      <c r="A55" s="7">
        <v>44792</v>
      </c>
      <c r="B55" s="4">
        <v>100</v>
      </c>
      <c r="C55" s="21" t="s">
        <v>274</v>
      </c>
      <c r="E55" t="s">
        <v>357</v>
      </c>
    </row>
    <row r="56" spans="1:5" x14ac:dyDescent="0.3">
      <c r="A56" s="7">
        <v>44793</v>
      </c>
      <c r="B56" s="4">
        <v>100</v>
      </c>
      <c r="C56" s="21" t="s">
        <v>274</v>
      </c>
      <c r="E56" t="s">
        <v>372</v>
      </c>
    </row>
    <row r="57" spans="1:5" x14ac:dyDescent="0.3">
      <c r="A57" s="7">
        <v>44793</v>
      </c>
      <c r="B57" s="4">
        <v>100</v>
      </c>
      <c r="C57" s="21" t="s">
        <v>88</v>
      </c>
      <c r="E57" t="s">
        <v>373</v>
      </c>
    </row>
    <row r="58" spans="1:5" x14ac:dyDescent="0.3">
      <c r="A58" s="7">
        <v>44793</v>
      </c>
      <c r="B58" s="4">
        <v>100</v>
      </c>
      <c r="C58" s="21" t="s">
        <v>274</v>
      </c>
      <c r="E58" t="s">
        <v>374</v>
      </c>
    </row>
    <row r="59" spans="1:5" x14ac:dyDescent="0.3">
      <c r="A59" s="7">
        <v>44794</v>
      </c>
      <c r="B59" s="4">
        <v>200</v>
      </c>
      <c r="C59" s="21" t="s">
        <v>274</v>
      </c>
      <c r="E59" t="s">
        <v>375</v>
      </c>
    </row>
    <row r="60" spans="1:5" x14ac:dyDescent="0.3">
      <c r="A60" s="7">
        <v>44794</v>
      </c>
      <c r="B60" s="4">
        <v>100</v>
      </c>
      <c r="C60" s="21" t="s">
        <v>274</v>
      </c>
      <c r="E60" t="s">
        <v>264</v>
      </c>
    </row>
    <row r="61" spans="1:5" x14ac:dyDescent="0.3">
      <c r="A61" s="7">
        <v>44794</v>
      </c>
      <c r="B61" s="4">
        <v>200</v>
      </c>
      <c r="C61" s="21" t="s">
        <v>274</v>
      </c>
      <c r="E61" t="s">
        <v>376</v>
      </c>
    </row>
    <row r="62" spans="1:5" x14ac:dyDescent="0.3">
      <c r="A62" s="7">
        <v>44794</v>
      </c>
      <c r="B62" s="4">
        <v>100</v>
      </c>
      <c r="C62" s="21" t="s">
        <v>274</v>
      </c>
      <c r="E62" t="s">
        <v>377</v>
      </c>
    </row>
    <row r="63" spans="1:5" x14ac:dyDescent="0.3">
      <c r="A63" s="7">
        <v>44794</v>
      </c>
      <c r="B63" s="4">
        <v>400</v>
      </c>
      <c r="C63" s="21" t="s">
        <v>274</v>
      </c>
      <c r="E63" t="s">
        <v>378</v>
      </c>
    </row>
    <row r="64" spans="1:5" x14ac:dyDescent="0.3">
      <c r="A64" s="7">
        <v>44794</v>
      </c>
      <c r="B64" s="4">
        <v>800</v>
      </c>
      <c r="C64" s="21" t="s">
        <v>254</v>
      </c>
      <c r="E64" t="s">
        <v>380</v>
      </c>
    </row>
    <row r="65" spans="1:5" x14ac:dyDescent="0.3">
      <c r="A65" s="7">
        <v>44795</v>
      </c>
      <c r="B65" s="4">
        <v>300</v>
      </c>
      <c r="C65" s="21" t="s">
        <v>274</v>
      </c>
      <c r="E65" t="s">
        <v>364</v>
      </c>
    </row>
    <row r="66" spans="1:5" x14ac:dyDescent="0.3">
      <c r="A66" s="7">
        <v>44795</v>
      </c>
      <c r="B66" s="4">
        <v>1000</v>
      </c>
      <c r="C66" s="21" t="s">
        <v>88</v>
      </c>
      <c r="E66" t="s">
        <v>365</v>
      </c>
    </row>
    <row r="67" spans="1:5" x14ac:dyDescent="0.3">
      <c r="A67" s="7">
        <v>44795</v>
      </c>
      <c r="B67" s="4">
        <v>100</v>
      </c>
      <c r="C67" s="21" t="s">
        <v>88</v>
      </c>
      <c r="D67" t="s">
        <v>366</v>
      </c>
      <c r="E67" t="s">
        <v>367</v>
      </c>
    </row>
    <row r="68" spans="1:5" x14ac:dyDescent="0.3">
      <c r="A68" s="7">
        <v>44795</v>
      </c>
      <c r="B68" s="4">
        <v>50</v>
      </c>
      <c r="C68" s="21" t="s">
        <v>88</v>
      </c>
      <c r="E68" t="s">
        <v>368</v>
      </c>
    </row>
    <row r="69" spans="1:5" x14ac:dyDescent="0.3">
      <c r="A69" s="7">
        <v>44795</v>
      </c>
      <c r="B69" s="4">
        <v>300</v>
      </c>
      <c r="C69" s="21" t="s">
        <v>254</v>
      </c>
      <c r="D69" t="s">
        <v>369</v>
      </c>
      <c r="E69" t="s">
        <v>370</v>
      </c>
    </row>
    <row r="70" spans="1:5" x14ac:dyDescent="0.3">
      <c r="A70" s="7">
        <v>44795</v>
      </c>
      <c r="B70" s="4">
        <v>100</v>
      </c>
      <c r="C70" s="21" t="s">
        <v>88</v>
      </c>
      <c r="E70" t="s">
        <v>371</v>
      </c>
    </row>
    <row r="71" spans="1:5" x14ac:dyDescent="0.3">
      <c r="A71" s="7">
        <v>44796</v>
      </c>
      <c r="B71" s="4">
        <v>100</v>
      </c>
      <c r="C71" s="21" t="s">
        <v>274</v>
      </c>
      <c r="E71" t="s">
        <v>379</v>
      </c>
    </row>
    <row r="72" spans="1:5" x14ac:dyDescent="0.3">
      <c r="A72" s="7">
        <v>44808</v>
      </c>
      <c r="B72" s="4">
        <v>100</v>
      </c>
      <c r="C72" s="21" t="s">
        <v>274</v>
      </c>
      <c r="E72" t="s">
        <v>381</v>
      </c>
    </row>
    <row r="73" spans="1:5" x14ac:dyDescent="0.3">
      <c r="A73" s="7">
        <v>44814</v>
      </c>
      <c r="B73" s="83">
        <v>50</v>
      </c>
      <c r="C73" s="21" t="s">
        <v>88</v>
      </c>
      <c r="E73" t="s">
        <v>397</v>
      </c>
    </row>
    <row r="74" spans="1:5" x14ac:dyDescent="0.3">
      <c r="A74" s="7">
        <v>44814</v>
      </c>
      <c r="B74" s="83">
        <v>50</v>
      </c>
      <c r="C74" s="21" t="s">
        <v>88</v>
      </c>
      <c r="E74" t="s">
        <v>398</v>
      </c>
    </row>
    <row r="75" spans="1:5" x14ac:dyDescent="0.3">
      <c r="A75" s="7">
        <v>44814</v>
      </c>
      <c r="B75" s="83">
        <v>100</v>
      </c>
      <c r="C75" s="21" t="s">
        <v>88</v>
      </c>
      <c r="E75" t="s">
        <v>158</v>
      </c>
    </row>
    <row r="76" spans="1:5" x14ac:dyDescent="0.3">
      <c r="A76" s="7">
        <v>44814</v>
      </c>
      <c r="B76" s="4">
        <v>100</v>
      </c>
      <c r="C76" s="21" t="s">
        <v>88</v>
      </c>
      <c r="E76" t="s">
        <v>399</v>
      </c>
    </row>
    <row r="77" spans="1:5" x14ac:dyDescent="0.3">
      <c r="A77" s="7">
        <v>44814</v>
      </c>
      <c r="B77" s="4">
        <v>100</v>
      </c>
      <c r="C77" s="21" t="s">
        <v>88</v>
      </c>
      <c r="E77" t="s">
        <v>400</v>
      </c>
    </row>
    <row r="78" spans="1:5" x14ac:dyDescent="0.3">
      <c r="A78" s="7">
        <v>44814</v>
      </c>
      <c r="B78" s="4">
        <v>100</v>
      </c>
      <c r="C78" s="21" t="s">
        <v>88</v>
      </c>
      <c r="E78" t="s">
        <v>401</v>
      </c>
    </row>
    <row r="79" spans="1:5" x14ac:dyDescent="0.3">
      <c r="A79" s="7">
        <v>44814</v>
      </c>
      <c r="B79" s="4">
        <v>50</v>
      </c>
      <c r="C79" s="21" t="s">
        <v>88</v>
      </c>
      <c r="E79" t="s">
        <v>337</v>
      </c>
    </row>
    <row r="80" spans="1:5" x14ac:dyDescent="0.3">
      <c r="A80" s="7">
        <v>44814</v>
      </c>
      <c r="B80" s="4">
        <v>100</v>
      </c>
      <c r="C80" s="21" t="s">
        <v>88</v>
      </c>
      <c r="E80" t="s">
        <v>381</v>
      </c>
    </row>
    <row r="81" spans="1:5" x14ac:dyDescent="0.3">
      <c r="A81" s="7">
        <v>44814</v>
      </c>
      <c r="B81" s="4">
        <v>250</v>
      </c>
      <c r="C81" s="21" t="s">
        <v>88</v>
      </c>
      <c r="E81" t="s">
        <v>378</v>
      </c>
    </row>
    <row r="82" spans="1:5" x14ac:dyDescent="0.3">
      <c r="A82" s="7">
        <v>44814</v>
      </c>
      <c r="B82" s="4">
        <v>50</v>
      </c>
      <c r="C82" s="21" t="s">
        <v>88</v>
      </c>
      <c r="E82" t="s">
        <v>402</v>
      </c>
    </row>
    <row r="83" spans="1:5" x14ac:dyDescent="0.3">
      <c r="A83" s="7">
        <v>44814</v>
      </c>
      <c r="B83" s="4">
        <v>50</v>
      </c>
      <c r="C83" s="21" t="s">
        <v>88</v>
      </c>
      <c r="E83" t="s">
        <v>403</v>
      </c>
    </row>
    <row r="84" spans="1:5" x14ac:dyDescent="0.3">
      <c r="A84" s="7">
        <v>44814</v>
      </c>
      <c r="B84" s="4">
        <v>100</v>
      </c>
      <c r="C84" s="21" t="s">
        <v>88</v>
      </c>
      <c r="E84" t="s">
        <v>404</v>
      </c>
    </row>
    <row r="85" spans="1:5" x14ac:dyDescent="0.3">
      <c r="A85" s="7">
        <v>44814</v>
      </c>
      <c r="B85" s="4">
        <v>250</v>
      </c>
      <c r="C85" s="21" t="s">
        <v>88</v>
      </c>
      <c r="E85" t="s">
        <v>405</v>
      </c>
    </row>
    <row r="86" spans="1:5" x14ac:dyDescent="0.3">
      <c r="A86" s="7">
        <v>44814</v>
      </c>
      <c r="B86" s="4">
        <v>100</v>
      </c>
      <c r="C86" s="21" t="s">
        <v>88</v>
      </c>
      <c r="E86" t="s">
        <v>339</v>
      </c>
    </row>
    <row r="87" spans="1:5" x14ac:dyDescent="0.3">
      <c r="A87" s="7">
        <v>44814</v>
      </c>
      <c r="B87" s="4">
        <v>250</v>
      </c>
      <c r="C87" s="21" t="s">
        <v>88</v>
      </c>
      <c r="E87" t="s">
        <v>406</v>
      </c>
    </row>
    <row r="88" spans="1:5" x14ac:dyDescent="0.3">
      <c r="A88" s="7">
        <v>44814</v>
      </c>
      <c r="B88" s="4">
        <v>250</v>
      </c>
      <c r="C88" s="21" t="s">
        <v>88</v>
      </c>
      <c r="E88" t="s">
        <v>374</v>
      </c>
    </row>
    <row r="89" spans="1:5" x14ac:dyDescent="0.3">
      <c r="A89" s="7">
        <v>44814</v>
      </c>
      <c r="B89" s="4">
        <v>100</v>
      </c>
      <c r="C89" s="21" t="s">
        <v>88</v>
      </c>
      <c r="E89" t="s">
        <v>407</v>
      </c>
    </row>
    <row r="90" spans="1:5" x14ac:dyDescent="0.3">
      <c r="A90" s="7">
        <v>44814</v>
      </c>
      <c r="B90" s="4">
        <v>75</v>
      </c>
      <c r="C90" s="21" t="s">
        <v>88</v>
      </c>
      <c r="E90" t="s">
        <v>239</v>
      </c>
    </row>
    <row r="91" spans="1:5" x14ac:dyDescent="0.3">
      <c r="A91" s="7">
        <v>44814</v>
      </c>
      <c r="B91" s="4">
        <v>100</v>
      </c>
      <c r="C91" s="21" t="s">
        <v>88</v>
      </c>
      <c r="E91" t="s">
        <v>408</v>
      </c>
    </row>
    <row r="92" spans="1:5" x14ac:dyDescent="0.3">
      <c r="A92" s="7">
        <v>44814</v>
      </c>
      <c r="B92" s="4">
        <v>50</v>
      </c>
      <c r="C92" s="21" t="s">
        <v>88</v>
      </c>
      <c r="E92" t="s">
        <v>409</v>
      </c>
    </row>
    <row r="93" spans="1:5" x14ac:dyDescent="0.3">
      <c r="A93" s="7">
        <v>44814</v>
      </c>
      <c r="B93" s="4">
        <v>250</v>
      </c>
      <c r="C93" s="21" t="s">
        <v>88</v>
      </c>
      <c r="E93" t="s">
        <v>410</v>
      </c>
    </row>
    <row r="94" spans="1:5" x14ac:dyDescent="0.3">
      <c r="A94" s="7">
        <v>44814</v>
      </c>
      <c r="B94" s="4">
        <v>5000</v>
      </c>
      <c r="C94" s="21" t="s">
        <v>88</v>
      </c>
      <c r="E94" t="s">
        <v>277</v>
      </c>
    </row>
    <row r="95" spans="1:5" x14ac:dyDescent="0.3">
      <c r="A95" s="7">
        <v>44814</v>
      </c>
      <c r="B95" s="4">
        <v>100</v>
      </c>
      <c r="C95" s="21" t="s">
        <v>88</v>
      </c>
      <c r="E95" t="s">
        <v>411</v>
      </c>
    </row>
    <row r="96" spans="1:5" x14ac:dyDescent="0.3">
      <c r="A96" s="7">
        <v>44814</v>
      </c>
      <c r="B96" s="81">
        <v>100</v>
      </c>
      <c r="C96" t="s">
        <v>412</v>
      </c>
      <c r="E96" t="s">
        <v>413</v>
      </c>
    </row>
    <row r="97" spans="1:5" x14ac:dyDescent="0.3">
      <c r="A97" s="7">
        <v>44814</v>
      </c>
      <c r="B97" s="81">
        <v>100</v>
      </c>
      <c r="C97" t="s">
        <v>412</v>
      </c>
      <c r="E97" t="s">
        <v>414</v>
      </c>
    </row>
    <row r="98" spans="1:5" x14ac:dyDescent="0.3">
      <c r="A98" s="7">
        <v>44814</v>
      </c>
      <c r="B98" s="81">
        <v>25</v>
      </c>
      <c r="C98" t="s">
        <v>412</v>
      </c>
      <c r="E98" t="s">
        <v>415</v>
      </c>
    </row>
    <row r="99" spans="1:5" x14ac:dyDescent="0.3">
      <c r="A99" s="7">
        <v>44814</v>
      </c>
      <c r="B99" s="81">
        <v>100</v>
      </c>
      <c r="C99" t="s">
        <v>412</v>
      </c>
      <c r="E99" t="s">
        <v>415</v>
      </c>
    </row>
    <row r="100" spans="1:5" x14ac:dyDescent="0.3">
      <c r="A100" s="7">
        <v>44814</v>
      </c>
      <c r="B100" s="81">
        <v>100</v>
      </c>
      <c r="C100" t="s">
        <v>412</v>
      </c>
      <c r="E100" t="s">
        <v>416</v>
      </c>
    </row>
    <row r="101" spans="1:5" x14ac:dyDescent="0.3">
      <c r="A101" s="7">
        <v>44814</v>
      </c>
      <c r="B101" s="81">
        <v>100</v>
      </c>
      <c r="C101" t="s">
        <v>412</v>
      </c>
      <c r="E101" t="s">
        <v>417</v>
      </c>
    </row>
    <row r="102" spans="1:5" x14ac:dyDescent="0.3">
      <c r="A102" s="7">
        <v>44814</v>
      </c>
      <c r="B102" s="81">
        <v>25</v>
      </c>
      <c r="C102" t="s">
        <v>412</v>
      </c>
      <c r="E102" t="s">
        <v>418</v>
      </c>
    </row>
    <row r="103" spans="1:5" x14ac:dyDescent="0.3">
      <c r="A103" s="7">
        <v>44815</v>
      </c>
      <c r="B103" s="4">
        <v>250</v>
      </c>
      <c r="C103" t="s">
        <v>88</v>
      </c>
      <c r="E103" t="s">
        <v>419</v>
      </c>
    </row>
    <row r="104" spans="1:5" x14ac:dyDescent="0.3">
      <c r="A104" s="7">
        <v>44816</v>
      </c>
      <c r="B104" s="4">
        <v>100</v>
      </c>
      <c r="C104" t="s">
        <v>88</v>
      </c>
      <c r="E104" t="s">
        <v>420</v>
      </c>
    </row>
    <row r="105" spans="1:5" x14ac:dyDescent="0.3">
      <c r="A105" s="7">
        <v>44816</v>
      </c>
      <c r="B105" s="4">
        <v>100</v>
      </c>
      <c r="C105" t="s">
        <v>88</v>
      </c>
      <c r="E105" t="s">
        <v>421</v>
      </c>
    </row>
    <row r="106" spans="1:5" x14ac:dyDescent="0.3">
      <c r="A106" s="7">
        <v>44816</v>
      </c>
      <c r="B106" s="4">
        <v>100</v>
      </c>
      <c r="C106" t="s">
        <v>88</v>
      </c>
      <c r="E106" t="s">
        <v>375</v>
      </c>
    </row>
    <row r="107" spans="1:5" x14ac:dyDescent="0.3">
      <c r="A107" s="7">
        <v>44816</v>
      </c>
      <c r="B107" s="4">
        <v>45</v>
      </c>
      <c r="C107" t="s">
        <v>88</v>
      </c>
      <c r="E107" t="s">
        <v>43</v>
      </c>
    </row>
    <row r="108" spans="1:5" x14ac:dyDescent="0.3">
      <c r="A108" s="7">
        <v>44826</v>
      </c>
      <c r="B108" s="4">
        <v>9000</v>
      </c>
      <c r="C108" t="s">
        <v>88</v>
      </c>
      <c r="E108" t="s">
        <v>340</v>
      </c>
    </row>
    <row r="109" spans="1:5" x14ac:dyDescent="0.3">
      <c r="A109" s="7">
        <v>44826</v>
      </c>
      <c r="B109" s="4">
        <v>1200</v>
      </c>
      <c r="C109" t="s">
        <v>210</v>
      </c>
      <c r="D109" t="s">
        <v>438</v>
      </c>
      <c r="E109" t="s">
        <v>370</v>
      </c>
    </row>
    <row r="110" spans="1:5" x14ac:dyDescent="0.3">
      <c r="A110" s="7">
        <v>44861</v>
      </c>
      <c r="B110" s="4">
        <v>1000</v>
      </c>
      <c r="C110" s="21" t="s">
        <v>88</v>
      </c>
      <c r="E110" t="s">
        <v>371</v>
      </c>
    </row>
    <row r="111" spans="1:5" x14ac:dyDescent="0.3">
      <c r="A111" s="7"/>
      <c r="B111" s="4">
        <f>SUM(B3:B110)</f>
        <v>62395</v>
      </c>
      <c r="C111" s="21"/>
    </row>
    <row r="112" spans="1:5" x14ac:dyDescent="0.3">
      <c r="A112" s="7"/>
      <c r="C112" s="21"/>
    </row>
    <row r="113" spans="1:6" x14ac:dyDescent="0.3">
      <c r="A113" s="7"/>
      <c r="C113" s="21"/>
    </row>
    <row r="114" spans="1:6" x14ac:dyDescent="0.3">
      <c r="A114" s="7"/>
      <c r="C114" s="21"/>
    </row>
    <row r="115" spans="1:6" x14ac:dyDescent="0.3">
      <c r="A115" s="7"/>
      <c r="C115" s="21"/>
    </row>
    <row r="116" spans="1:6" x14ac:dyDescent="0.3">
      <c r="A116" s="7"/>
      <c r="B116" s="17"/>
      <c r="C116" s="21"/>
    </row>
    <row r="117" spans="1:6" x14ac:dyDescent="0.3">
      <c r="A117" s="7"/>
      <c r="C117" s="21"/>
    </row>
    <row r="118" spans="1:6" x14ac:dyDescent="0.3">
      <c r="A118" s="51" t="s">
        <v>97</v>
      </c>
      <c r="C118" s="21"/>
    </row>
    <row r="119" spans="1:6" x14ac:dyDescent="0.3">
      <c r="A119" s="7" t="s">
        <v>77</v>
      </c>
      <c r="B119" s="4" t="s">
        <v>98</v>
      </c>
      <c r="C119" s="21" t="s">
        <v>99</v>
      </c>
      <c r="D119" t="s">
        <v>100</v>
      </c>
      <c r="E119" t="s">
        <v>134</v>
      </c>
    </row>
    <row r="120" spans="1:6" x14ac:dyDescent="0.3">
      <c r="A120" s="7">
        <v>44826</v>
      </c>
      <c r="B120" s="4">
        <v>5355</v>
      </c>
      <c r="C120" s="17">
        <v>1396.76</v>
      </c>
      <c r="D120" s="82">
        <f>+B120-C120</f>
        <v>3958.24</v>
      </c>
      <c r="E120" t="s">
        <v>433</v>
      </c>
      <c r="F120" t="s">
        <v>422</v>
      </c>
    </row>
    <row r="121" spans="1:6" x14ac:dyDescent="0.3">
      <c r="A121" s="7">
        <v>44826</v>
      </c>
      <c r="B121" s="4">
        <v>3250</v>
      </c>
      <c r="C121" s="17"/>
      <c r="D121" s="50"/>
      <c r="E121" t="s">
        <v>434</v>
      </c>
      <c r="F121" t="s">
        <v>435</v>
      </c>
    </row>
    <row r="122" spans="1:6" x14ac:dyDescent="0.3">
      <c r="A122" s="7">
        <v>44845</v>
      </c>
      <c r="B122" s="4">
        <v>280</v>
      </c>
      <c r="C122" s="17"/>
      <c r="D122" s="50"/>
      <c r="E122" t="s">
        <v>434</v>
      </c>
    </row>
    <row r="123" spans="1:6" x14ac:dyDescent="0.3">
      <c r="A123" s="7">
        <v>44861</v>
      </c>
      <c r="B123" s="4">
        <v>200</v>
      </c>
      <c r="C123" s="17"/>
      <c r="D123" s="50"/>
    </row>
    <row r="124" spans="1:6" x14ac:dyDescent="0.3">
      <c r="A124" s="7"/>
      <c r="B124" s="10">
        <f>SUM(B120:B123)</f>
        <v>9085</v>
      </c>
      <c r="C124" s="17">
        <f>SUM(C120:C120)</f>
        <v>1396.76</v>
      </c>
      <c r="D124" s="50">
        <f>SUM(D120:D120)</f>
        <v>3958.24</v>
      </c>
    </row>
    <row r="125" spans="1:6" x14ac:dyDescent="0.3">
      <c r="C125" s="21"/>
    </row>
    <row r="126" spans="1:6" x14ac:dyDescent="0.3">
      <c r="A126" s="52" t="s">
        <v>38</v>
      </c>
    </row>
    <row r="127" spans="1:6" x14ac:dyDescent="0.3">
      <c r="A127" t="s">
        <v>77</v>
      </c>
      <c r="B127" s="4" t="s">
        <v>78</v>
      </c>
      <c r="C127" t="s">
        <v>89</v>
      </c>
      <c r="D127" t="s">
        <v>90</v>
      </c>
    </row>
    <row r="128" spans="1:6" x14ac:dyDescent="0.3">
      <c r="A128" s="7">
        <v>44610</v>
      </c>
      <c r="B128" s="4">
        <v>1500</v>
      </c>
      <c r="C128" t="s">
        <v>129</v>
      </c>
      <c r="D128" t="s">
        <v>135</v>
      </c>
    </row>
    <row r="129" spans="1:4" x14ac:dyDescent="0.3">
      <c r="A129" s="7">
        <v>44742</v>
      </c>
      <c r="B129" s="4">
        <v>22.37</v>
      </c>
      <c r="C129" t="s">
        <v>252</v>
      </c>
      <c r="D129" t="s">
        <v>171</v>
      </c>
    </row>
    <row r="130" spans="1:4" x14ac:dyDescent="0.3">
      <c r="A130" s="7">
        <v>44771</v>
      </c>
      <c r="B130" s="4">
        <v>200</v>
      </c>
      <c r="C130" t="s">
        <v>281</v>
      </c>
      <c r="D130" t="s">
        <v>282</v>
      </c>
    </row>
    <row r="131" spans="1:4" x14ac:dyDescent="0.3">
      <c r="A131" s="7">
        <v>44773</v>
      </c>
      <c r="B131" s="4">
        <v>31.32</v>
      </c>
      <c r="C131" t="s">
        <v>252</v>
      </c>
      <c r="D131" t="s">
        <v>171</v>
      </c>
    </row>
    <row r="132" spans="1:4" x14ac:dyDescent="0.3">
      <c r="A132" s="7">
        <v>44783</v>
      </c>
      <c r="B132" s="17">
        <v>100</v>
      </c>
      <c r="C132" t="s">
        <v>321</v>
      </c>
      <c r="D132" t="s">
        <v>319</v>
      </c>
    </row>
    <row r="133" spans="1:4" x14ac:dyDescent="0.3">
      <c r="A133" s="7">
        <v>44788</v>
      </c>
      <c r="B133" s="4">
        <v>194</v>
      </c>
      <c r="C133" t="s">
        <v>331</v>
      </c>
      <c r="D133" t="s">
        <v>332</v>
      </c>
    </row>
    <row r="134" spans="1:4" x14ac:dyDescent="0.3">
      <c r="A134" s="7">
        <v>44792</v>
      </c>
      <c r="B134" s="4">
        <v>10249.81</v>
      </c>
      <c r="C134" t="s">
        <v>354</v>
      </c>
      <c r="D134" t="s">
        <v>135</v>
      </c>
    </row>
    <row r="135" spans="1:4" x14ac:dyDescent="0.3">
      <c r="A135" s="7">
        <v>44804</v>
      </c>
      <c r="B135" s="4">
        <v>117.25</v>
      </c>
      <c r="C135" t="s">
        <v>252</v>
      </c>
      <c r="D135" t="s">
        <v>171</v>
      </c>
    </row>
    <row r="136" spans="1:4" x14ac:dyDescent="0.3">
      <c r="A136" s="7">
        <v>44814</v>
      </c>
      <c r="B136" s="4">
        <v>200</v>
      </c>
      <c r="C136" t="s">
        <v>383</v>
      </c>
      <c r="D136" t="s">
        <v>382</v>
      </c>
    </row>
    <row r="137" spans="1:4" x14ac:dyDescent="0.3">
      <c r="A137" s="7">
        <v>44814</v>
      </c>
      <c r="B137" s="4">
        <v>250</v>
      </c>
      <c r="C137" t="s">
        <v>385</v>
      </c>
      <c r="D137" t="s">
        <v>384</v>
      </c>
    </row>
    <row r="138" spans="1:4" x14ac:dyDescent="0.3">
      <c r="A138" s="7">
        <v>44814</v>
      </c>
      <c r="B138" s="4">
        <v>150</v>
      </c>
      <c r="C138" t="s">
        <v>387</v>
      </c>
      <c r="D138" t="s">
        <v>386</v>
      </c>
    </row>
    <row r="139" spans="1:4" x14ac:dyDescent="0.3">
      <c r="A139" s="7">
        <v>44814</v>
      </c>
      <c r="B139" s="4">
        <v>188.99</v>
      </c>
      <c r="C139" t="s">
        <v>387</v>
      </c>
      <c r="D139" t="s">
        <v>312</v>
      </c>
    </row>
    <row r="140" spans="1:4" x14ac:dyDescent="0.3">
      <c r="A140" s="7">
        <v>44814</v>
      </c>
      <c r="B140" s="4">
        <v>83.55</v>
      </c>
      <c r="C140" t="s">
        <v>174</v>
      </c>
      <c r="D140" t="s">
        <v>312</v>
      </c>
    </row>
    <row r="141" spans="1:4" x14ac:dyDescent="0.3">
      <c r="A141" s="7">
        <v>44818</v>
      </c>
      <c r="B141" s="4">
        <v>6817.42</v>
      </c>
      <c r="C141" t="s">
        <v>423</v>
      </c>
      <c r="D141" t="s">
        <v>135</v>
      </c>
    </row>
    <row r="142" spans="1:4" x14ac:dyDescent="0.3">
      <c r="A142" s="7">
        <v>44819</v>
      </c>
      <c r="B142" s="4">
        <v>277.43</v>
      </c>
      <c r="C142" t="s">
        <v>426</v>
      </c>
      <c r="D142" t="s">
        <v>282</v>
      </c>
    </row>
    <row r="143" spans="1:4" x14ac:dyDescent="0.3">
      <c r="A143" s="7">
        <v>44826</v>
      </c>
      <c r="B143" s="4">
        <v>500</v>
      </c>
      <c r="C143" t="s">
        <v>436</v>
      </c>
      <c r="D143" t="s">
        <v>431</v>
      </c>
    </row>
    <row r="144" spans="1:4" x14ac:dyDescent="0.3">
      <c r="A144" s="7"/>
      <c r="B144" s="4">
        <f>SUM(B128:B143)</f>
        <v>20882.14</v>
      </c>
    </row>
    <row r="145" spans="1:5" x14ac:dyDescent="0.3">
      <c r="A145" s="7"/>
    </row>
    <row r="146" spans="1:5" x14ac:dyDescent="0.3">
      <c r="A146" s="52" t="s">
        <v>122</v>
      </c>
    </row>
    <row r="147" spans="1:5" x14ac:dyDescent="0.3">
      <c r="A147" t="s">
        <v>64</v>
      </c>
      <c r="C147" s="4"/>
    </row>
    <row r="148" spans="1:5" x14ac:dyDescent="0.3">
      <c r="A148" s="31" t="s">
        <v>108</v>
      </c>
      <c r="B148" s="32"/>
      <c r="C148" s="32">
        <v>22000</v>
      </c>
    </row>
    <row r="149" spans="1:5" x14ac:dyDescent="0.3">
      <c r="A149" s="31" t="s">
        <v>109</v>
      </c>
      <c r="B149" s="32"/>
      <c r="C149" s="32">
        <v>20215</v>
      </c>
      <c r="D149" s="59"/>
      <c r="E149" s="60"/>
    </row>
    <row r="150" spans="1:5" x14ac:dyDescent="0.3">
      <c r="A150" s="31" t="s">
        <v>110</v>
      </c>
      <c r="B150" s="32"/>
      <c r="C150" s="32">
        <v>9000</v>
      </c>
      <c r="D150" s="59"/>
      <c r="E150" s="60"/>
    </row>
    <row r="151" spans="1:5" x14ac:dyDescent="0.3">
      <c r="A151" s="31" t="s">
        <v>111</v>
      </c>
      <c r="B151" s="32"/>
      <c r="C151" s="32">
        <f>+B152+B153+B154</f>
        <v>22685</v>
      </c>
      <c r="D151" s="59"/>
      <c r="E151" s="61"/>
    </row>
    <row r="152" spans="1:5" x14ac:dyDescent="0.3">
      <c r="A152" s="56" t="s">
        <v>424</v>
      </c>
      <c r="B152" s="57">
        <v>5635</v>
      </c>
      <c r="C152" s="32"/>
      <c r="D152" s="59" t="s">
        <v>70</v>
      </c>
      <c r="E152" s="62">
        <f>SUM(E149:E151)</f>
        <v>0</v>
      </c>
    </row>
    <row r="153" spans="1:5" x14ac:dyDescent="0.3">
      <c r="A153" s="56" t="s">
        <v>112</v>
      </c>
      <c r="B153" s="57">
        <v>14150</v>
      </c>
      <c r="C153" s="32"/>
      <c r="D153" s="59"/>
      <c r="E153" s="60"/>
    </row>
    <row r="154" spans="1:5" x14ac:dyDescent="0.3">
      <c r="A154" s="56" t="s">
        <v>425</v>
      </c>
      <c r="B154" s="57">
        <v>2900</v>
      </c>
      <c r="C154" s="32"/>
      <c r="D154" s="59"/>
      <c r="E154" s="60"/>
    </row>
    <row r="155" spans="1:5" x14ac:dyDescent="0.3">
      <c r="A155" s="52" t="s">
        <v>113</v>
      </c>
      <c r="B155" s="10"/>
      <c r="C155" s="55">
        <f>SUM(C148:C154)</f>
        <v>73900</v>
      </c>
      <c r="D155" s="59"/>
      <c r="E155" s="60"/>
    </row>
    <row r="156" spans="1:5" ht="15" thickBot="1" x14ac:dyDescent="0.35">
      <c r="C156" s="4"/>
      <c r="D156" s="59"/>
      <c r="E156" s="63"/>
    </row>
    <row r="157" spans="1:5" ht="15" thickTop="1" x14ac:dyDescent="0.3">
      <c r="A157" s="21" t="s">
        <v>2</v>
      </c>
      <c r="C157" s="4"/>
      <c r="D157" s="59"/>
      <c r="E157" s="59"/>
    </row>
    <row r="158" spans="1:5" x14ac:dyDescent="0.3">
      <c r="A158" s="58" t="s">
        <v>45</v>
      </c>
      <c r="B158" s="32"/>
      <c r="C158" s="32"/>
    </row>
    <row r="159" spans="1:5" x14ac:dyDescent="0.3">
      <c r="A159" s="58" t="s">
        <v>5</v>
      </c>
      <c r="B159" s="32"/>
      <c r="C159" s="32"/>
    </row>
    <row r="160" spans="1:5" x14ac:dyDescent="0.3">
      <c r="A160" s="58" t="s">
        <v>114</v>
      </c>
      <c r="B160" s="32"/>
      <c r="C160" s="32"/>
    </row>
    <row r="161" spans="1:3" x14ac:dyDescent="0.3">
      <c r="A161" s="58" t="s">
        <v>115</v>
      </c>
      <c r="B161" s="32"/>
      <c r="C161" s="32"/>
    </row>
    <row r="162" spans="1:3" x14ac:dyDescent="0.3">
      <c r="A162" s="58" t="s">
        <v>116</v>
      </c>
      <c r="B162" s="32"/>
      <c r="C162" s="32"/>
    </row>
    <row r="163" spans="1:3" x14ac:dyDescent="0.3">
      <c r="A163" s="52" t="s">
        <v>117</v>
      </c>
      <c r="B163" s="10"/>
      <c r="C163" s="55">
        <f>SUM(C158:C162)</f>
        <v>0</v>
      </c>
    </row>
    <row r="164" spans="1:3" x14ac:dyDescent="0.3">
      <c r="A164" s="52"/>
      <c r="B164" s="10"/>
      <c r="C164" s="10"/>
    </row>
    <row r="165" spans="1:3" ht="15" thickBot="1" x14ac:dyDescent="0.35">
      <c r="A165" s="52" t="s">
        <v>118</v>
      </c>
      <c r="B165" s="10"/>
      <c r="C165" s="54">
        <f>+C155-C163</f>
        <v>73900</v>
      </c>
    </row>
    <row r="166" spans="1:3" ht="15" thickTop="1" x14ac:dyDescent="0.3">
      <c r="C166" s="4"/>
    </row>
    <row r="167" spans="1:3" x14ac:dyDescent="0.3">
      <c r="C167" s="4"/>
    </row>
    <row r="168" spans="1:3" x14ac:dyDescent="0.3">
      <c r="A168" s="52" t="s">
        <v>119</v>
      </c>
      <c r="C168" s="4"/>
    </row>
    <row r="169" spans="1:3" x14ac:dyDescent="0.3">
      <c r="A169" t="s">
        <v>96</v>
      </c>
      <c r="C169" s="4"/>
    </row>
    <row r="170" spans="1:3" x14ac:dyDescent="0.3">
      <c r="A170" t="s">
        <v>91</v>
      </c>
      <c r="C170" s="4"/>
    </row>
    <row r="171" spans="1:3" x14ac:dyDescent="0.3">
      <c r="A171" t="s">
        <v>120</v>
      </c>
      <c r="C171" s="4"/>
    </row>
    <row r="172" spans="1:3" x14ac:dyDescent="0.3">
      <c r="A172" t="s">
        <v>121</v>
      </c>
      <c r="C172" s="4"/>
    </row>
    <row r="173" spans="1:3" ht="15" thickBot="1" x14ac:dyDescent="0.35">
      <c r="B173" s="53"/>
      <c r="C173" s="4"/>
    </row>
    <row r="174" spans="1:3" ht="15" thickTop="1" x14ac:dyDescent="0.3"/>
  </sheetData>
  <hyperlinks>
    <hyperlink ref="K6" r:id="rId1"/>
    <hyperlink ref="K7" r:id="rId2"/>
    <hyperlink ref="K10" r:id="rId3"/>
  </hyperlinks>
  <pageMargins left="0.7" right="0.7" top="0.75" bottom="0.75" header="0.3" footer="0.3"/>
  <pageSetup paperSize="5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7"/>
  <sheetViews>
    <sheetView topLeftCell="A18" workbookViewId="0">
      <selection activeCell="D28" sqref="D28"/>
    </sheetView>
  </sheetViews>
  <sheetFormatPr defaultRowHeight="14.4" x14ac:dyDescent="0.3"/>
  <cols>
    <col min="1" max="1" width="10.5546875" bestFit="1" customWidth="1"/>
    <col min="2" max="2" width="9.6640625" style="4" bestFit="1" customWidth="1"/>
    <col min="3" max="3" width="10.5546875" style="11" bestFit="1" customWidth="1"/>
    <col min="4" max="4" width="57.33203125" bestFit="1" customWidth="1"/>
  </cols>
  <sheetData>
    <row r="1" spans="1:4" x14ac:dyDescent="0.3">
      <c r="C1" s="11" t="s">
        <v>70</v>
      </c>
      <c r="D1" t="s">
        <v>71</v>
      </c>
    </row>
    <row r="2" spans="1:4" x14ac:dyDescent="0.3">
      <c r="A2" s="7">
        <v>44287</v>
      </c>
      <c r="C2" s="11">
        <v>1919.33</v>
      </c>
      <c r="D2" t="s">
        <v>62</v>
      </c>
    </row>
    <row r="3" spans="1:4" x14ac:dyDescent="0.3">
      <c r="A3" s="7">
        <v>44292</v>
      </c>
      <c r="B3" s="4">
        <v>82.03</v>
      </c>
      <c r="C3" s="11">
        <f>+C2+B3</f>
        <v>2001.36</v>
      </c>
      <c r="D3" t="s">
        <v>50</v>
      </c>
    </row>
    <row r="4" spans="1:4" x14ac:dyDescent="0.3">
      <c r="A4" s="7">
        <v>44335</v>
      </c>
      <c r="B4" s="4">
        <v>50</v>
      </c>
      <c r="C4" s="11">
        <f>+C3-B4</f>
        <v>1951.36</v>
      </c>
      <c r="D4" t="s">
        <v>95</v>
      </c>
    </row>
    <row r="5" spans="1:4" x14ac:dyDescent="0.3">
      <c r="A5" s="7">
        <v>44340</v>
      </c>
      <c r="B5" s="4">
        <v>40.229999999999997</v>
      </c>
      <c r="C5" s="11">
        <f>+C4+B5</f>
        <v>1991.59</v>
      </c>
      <c r="D5" t="s">
        <v>73</v>
      </c>
    </row>
    <row r="6" spans="1:4" x14ac:dyDescent="0.3">
      <c r="A6" s="7">
        <v>44363</v>
      </c>
      <c r="B6" s="4">
        <v>50</v>
      </c>
      <c r="C6" s="11">
        <f>+C5-B6</f>
        <v>1941.59</v>
      </c>
      <c r="D6" t="s">
        <v>94</v>
      </c>
    </row>
    <row r="7" spans="1:4" x14ac:dyDescent="0.3">
      <c r="A7" s="7">
        <v>44378</v>
      </c>
      <c r="B7" s="4">
        <v>71.22</v>
      </c>
      <c r="C7" s="11">
        <f>+C6+B7</f>
        <v>2012.81</v>
      </c>
      <c r="D7" t="s">
        <v>50</v>
      </c>
    </row>
    <row r="8" spans="1:4" x14ac:dyDescent="0.3">
      <c r="A8" s="7">
        <v>44398</v>
      </c>
      <c r="B8" s="4">
        <v>50</v>
      </c>
      <c r="C8" s="11">
        <f>+C7-B8</f>
        <v>1962.81</v>
      </c>
      <c r="D8" t="s">
        <v>93</v>
      </c>
    </row>
    <row r="9" spans="1:4" x14ac:dyDescent="0.3">
      <c r="A9" s="7">
        <v>44424</v>
      </c>
      <c r="B9" s="4">
        <v>33.130000000000003</v>
      </c>
      <c r="C9" s="11">
        <f>+C8+B9</f>
        <v>1995.94</v>
      </c>
      <c r="D9" t="s">
        <v>73</v>
      </c>
    </row>
    <row r="10" spans="1:4" x14ac:dyDescent="0.3">
      <c r="A10" s="7">
        <v>44427</v>
      </c>
      <c r="B10" s="4">
        <v>25</v>
      </c>
      <c r="C10" s="11">
        <f>+C9-B10</f>
        <v>1970.94</v>
      </c>
      <c r="D10" t="s">
        <v>92</v>
      </c>
    </row>
    <row r="11" spans="1:4" x14ac:dyDescent="0.3">
      <c r="A11" s="7">
        <v>44476</v>
      </c>
      <c r="B11" s="4">
        <v>86.44</v>
      </c>
      <c r="C11" s="11">
        <f>+C10+B11</f>
        <v>2057.38</v>
      </c>
      <c r="D11" t="s">
        <v>50</v>
      </c>
    </row>
    <row r="12" spans="1:4" x14ac:dyDescent="0.3">
      <c r="A12" s="7">
        <v>44489</v>
      </c>
      <c r="B12" s="4">
        <v>50</v>
      </c>
      <c r="C12" s="11">
        <f>+C11-B12</f>
        <v>2007.38</v>
      </c>
      <c r="D12" t="s">
        <v>104</v>
      </c>
    </row>
    <row r="13" spans="1:4" x14ac:dyDescent="0.3">
      <c r="A13" s="7">
        <v>44522</v>
      </c>
      <c r="B13" s="4">
        <v>36.630000000000003</v>
      </c>
      <c r="C13" s="11">
        <f>+C12+B13</f>
        <v>2044.0100000000002</v>
      </c>
      <c r="D13" t="s">
        <v>73</v>
      </c>
    </row>
    <row r="14" spans="1:4" x14ac:dyDescent="0.3">
      <c r="A14" s="7">
        <v>44583</v>
      </c>
      <c r="B14" s="4">
        <v>76.78</v>
      </c>
      <c r="C14" s="11">
        <f>+C13+B14</f>
        <v>2120.7900000000004</v>
      </c>
      <c r="D14" t="s">
        <v>50</v>
      </c>
    </row>
    <row r="15" spans="1:4" x14ac:dyDescent="0.3">
      <c r="A15" s="7">
        <v>44608</v>
      </c>
      <c r="B15" s="4">
        <v>150</v>
      </c>
      <c r="C15" s="11">
        <f>+C14-B15</f>
        <v>1970.7900000000004</v>
      </c>
      <c r="D15" t="s">
        <v>128</v>
      </c>
    </row>
    <row r="16" spans="1:4" x14ac:dyDescent="0.3">
      <c r="A16" s="7">
        <v>44622</v>
      </c>
      <c r="B16" s="4">
        <v>38.46</v>
      </c>
      <c r="C16" s="11">
        <f>+C15+B16</f>
        <v>2009.2500000000005</v>
      </c>
      <c r="D16" t="s">
        <v>73</v>
      </c>
    </row>
    <row r="17" spans="1:4" x14ac:dyDescent="0.3">
      <c r="A17" s="7">
        <v>44636</v>
      </c>
      <c r="B17" s="4">
        <v>50</v>
      </c>
      <c r="C17" s="11">
        <f>+C16-B17</f>
        <v>1959.2500000000005</v>
      </c>
      <c r="D17" t="s">
        <v>130</v>
      </c>
    </row>
    <row r="18" spans="1:4" x14ac:dyDescent="0.3">
      <c r="A18" s="7">
        <v>44678</v>
      </c>
      <c r="B18" s="4">
        <v>80.98</v>
      </c>
      <c r="C18" s="11">
        <f>+C17+B18</f>
        <v>2040.2300000000005</v>
      </c>
      <c r="D18" t="s">
        <v>50</v>
      </c>
    </row>
    <row r="19" spans="1:4" x14ac:dyDescent="0.3">
      <c r="A19" s="7">
        <v>44699</v>
      </c>
      <c r="B19" s="4">
        <v>25</v>
      </c>
      <c r="C19" s="11">
        <f>+C18-B19</f>
        <v>2015.2300000000005</v>
      </c>
      <c r="D19" t="s">
        <v>193</v>
      </c>
    </row>
    <row r="20" spans="1:4" x14ac:dyDescent="0.3">
      <c r="A20" s="7">
        <v>44712</v>
      </c>
      <c r="B20" s="4">
        <v>31.81</v>
      </c>
      <c r="C20" s="11">
        <f>+B20+C19</f>
        <v>2047.0400000000004</v>
      </c>
      <c r="D20" t="s">
        <v>73</v>
      </c>
    </row>
    <row r="21" spans="1:4" x14ac:dyDescent="0.3">
      <c r="A21" s="7">
        <v>44727</v>
      </c>
      <c r="B21" s="4">
        <v>50</v>
      </c>
      <c r="C21" s="11">
        <f>+C20-B21</f>
        <v>1997.0400000000004</v>
      </c>
      <c r="D21" t="s">
        <v>223</v>
      </c>
    </row>
    <row r="22" spans="1:4" x14ac:dyDescent="0.3">
      <c r="A22" s="7">
        <v>44742</v>
      </c>
      <c r="B22" s="4">
        <v>88.52</v>
      </c>
      <c r="C22" s="11">
        <f>+B22+C21</f>
        <v>2085.5600000000004</v>
      </c>
      <c r="D22" t="s">
        <v>50</v>
      </c>
    </row>
    <row r="23" spans="1:4" x14ac:dyDescent="0.3">
      <c r="A23" s="7">
        <v>44762</v>
      </c>
      <c r="B23" s="4">
        <v>25</v>
      </c>
      <c r="C23" s="11">
        <f>+C22-B23</f>
        <v>2060.5600000000004</v>
      </c>
      <c r="D23" t="s">
        <v>278</v>
      </c>
    </row>
    <row r="24" spans="1:4" x14ac:dyDescent="0.3">
      <c r="A24" s="7">
        <v>44790</v>
      </c>
      <c r="B24" s="4">
        <v>75</v>
      </c>
      <c r="C24" s="11">
        <f>+C23-B24</f>
        <v>1985.5600000000004</v>
      </c>
      <c r="D24" t="s">
        <v>443</v>
      </c>
    </row>
    <row r="25" spans="1:4" x14ac:dyDescent="0.3">
      <c r="A25" s="7">
        <v>44806</v>
      </c>
      <c r="B25" s="4">
        <v>25.8</v>
      </c>
      <c r="C25" s="11">
        <f>+C24+B25</f>
        <v>2011.3600000000004</v>
      </c>
      <c r="D25" t="s">
        <v>73</v>
      </c>
    </row>
    <row r="26" spans="1:4" x14ac:dyDescent="0.3">
      <c r="A26" s="7">
        <v>44845</v>
      </c>
      <c r="B26" s="4">
        <v>88.41</v>
      </c>
      <c r="C26" s="11">
        <f>+C25+B26</f>
        <v>2099.7700000000004</v>
      </c>
      <c r="D26" t="s">
        <v>50</v>
      </c>
    </row>
    <row r="27" spans="1:4" x14ac:dyDescent="0.3">
      <c r="A27" s="7">
        <v>44853</v>
      </c>
      <c r="B27" s="4">
        <v>50</v>
      </c>
      <c r="C27" s="11">
        <f>+C26-B27</f>
        <v>2049.7700000000004</v>
      </c>
      <c r="D27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92"/>
  <sheetViews>
    <sheetView topLeftCell="A6" workbookViewId="0">
      <selection activeCell="E6" sqref="E6"/>
    </sheetView>
  </sheetViews>
  <sheetFormatPr defaultRowHeight="14.4" x14ac:dyDescent="0.3"/>
  <cols>
    <col min="1" max="1" width="19.109375" bestFit="1" customWidth="1"/>
    <col min="2" max="2" width="13.5546875" bestFit="1" customWidth="1"/>
    <col min="3" max="3" width="10.5546875" bestFit="1" customWidth="1"/>
    <col min="4" max="4" width="12" bestFit="1" customWidth="1"/>
    <col min="6" max="6" width="10" bestFit="1" customWidth="1"/>
  </cols>
  <sheetData>
    <row r="1" spans="1:9" x14ac:dyDescent="0.3">
      <c r="A1" t="s">
        <v>37</v>
      </c>
      <c r="C1" t="s">
        <v>39</v>
      </c>
      <c r="D1" t="s">
        <v>44</v>
      </c>
      <c r="E1" t="s">
        <v>50</v>
      </c>
      <c r="F1" t="s">
        <v>41</v>
      </c>
      <c r="G1" t="s">
        <v>42</v>
      </c>
      <c r="H1" t="s">
        <v>43</v>
      </c>
    </row>
    <row r="2" spans="1:9" x14ac:dyDescent="0.3">
      <c r="A2" s="1">
        <v>44663</v>
      </c>
      <c r="C2" s="2">
        <f>SUM(D2:H2)</f>
        <v>975</v>
      </c>
      <c r="D2" s="2">
        <v>950</v>
      </c>
      <c r="E2" s="2"/>
      <c r="F2" s="2"/>
      <c r="G2" s="2">
        <v>25</v>
      </c>
      <c r="H2" s="2"/>
    </row>
    <row r="3" spans="1:9" x14ac:dyDescent="0.3">
      <c r="A3" s="1">
        <v>44678</v>
      </c>
      <c r="C3" s="2">
        <f t="shared" ref="C3" si="0">SUM(D3:H3)</f>
        <v>640.98</v>
      </c>
      <c r="D3" s="2">
        <v>510</v>
      </c>
      <c r="E3" s="2">
        <v>80.98</v>
      </c>
      <c r="F3" s="2"/>
      <c r="G3" s="2">
        <v>50</v>
      </c>
      <c r="H3" s="2"/>
    </row>
    <row r="4" spans="1:9" x14ac:dyDescent="0.3">
      <c r="C4" s="13">
        <f t="shared" ref="C4:H4" si="1">SUM(C2:C3)</f>
        <v>1615.98</v>
      </c>
      <c r="D4" s="2">
        <f t="shared" si="1"/>
        <v>1460</v>
      </c>
      <c r="E4" s="2">
        <f t="shared" si="1"/>
        <v>80.98</v>
      </c>
      <c r="F4" s="2">
        <f t="shared" si="1"/>
        <v>0</v>
      </c>
      <c r="G4" s="2">
        <f t="shared" si="1"/>
        <v>75</v>
      </c>
      <c r="H4" s="2">
        <f t="shared" si="1"/>
        <v>0</v>
      </c>
      <c r="I4" s="2">
        <f>SUM(D4:H4)</f>
        <v>1615.98</v>
      </c>
    </row>
    <row r="5" spans="1:9" x14ac:dyDescent="0.3">
      <c r="A5" s="14" t="s">
        <v>171</v>
      </c>
      <c r="C5" s="2">
        <f>SUM(D5:G5)</f>
        <v>1385</v>
      </c>
      <c r="D5" s="2">
        <v>660</v>
      </c>
      <c r="E5" s="2"/>
      <c r="F5" s="2"/>
      <c r="G5" s="2">
        <v>725</v>
      </c>
      <c r="H5" s="2"/>
    </row>
    <row r="6" spans="1:9" x14ac:dyDescent="0.3">
      <c r="A6" s="14" t="s">
        <v>172</v>
      </c>
      <c r="C6" s="13">
        <f>SUM(D6:G6)</f>
        <v>3000.98</v>
      </c>
      <c r="D6" s="13">
        <f>SUM(D4:D5)</f>
        <v>2120</v>
      </c>
      <c r="E6" s="13">
        <f>SUM(E4:E5)</f>
        <v>80.98</v>
      </c>
      <c r="F6" s="2"/>
      <c r="G6" s="13">
        <f>SUM(G4:G5)</f>
        <v>800</v>
      </c>
      <c r="H6" s="2"/>
    </row>
    <row r="7" spans="1:9" x14ac:dyDescent="0.3">
      <c r="C7" s="2"/>
      <c r="D7" s="2"/>
      <c r="E7" s="2"/>
      <c r="F7" s="2"/>
      <c r="G7" s="2"/>
      <c r="H7" s="2"/>
    </row>
    <row r="8" spans="1:9" x14ac:dyDescent="0.3">
      <c r="C8" s="2"/>
      <c r="D8" s="2"/>
      <c r="E8" s="2"/>
      <c r="F8" s="2"/>
      <c r="G8" s="2"/>
      <c r="H8" s="2"/>
    </row>
    <row r="9" spans="1:9" x14ac:dyDescent="0.3">
      <c r="A9" t="s">
        <v>38</v>
      </c>
    </row>
    <row r="10" spans="1:9" x14ac:dyDescent="0.3">
      <c r="A10" t="s">
        <v>124</v>
      </c>
      <c r="B10" s="4" t="s">
        <v>133</v>
      </c>
      <c r="C10" s="4" t="s">
        <v>78</v>
      </c>
      <c r="D10" t="s">
        <v>89</v>
      </c>
      <c r="E10" t="s">
        <v>125</v>
      </c>
      <c r="F10" t="s">
        <v>126</v>
      </c>
    </row>
    <row r="11" spans="1:9" x14ac:dyDescent="0.3">
      <c r="A11" s="1">
        <v>44679</v>
      </c>
      <c r="B11" t="s">
        <v>169</v>
      </c>
      <c r="C11" s="15">
        <v>1075</v>
      </c>
      <c r="D11" t="s">
        <v>170</v>
      </c>
      <c r="E11">
        <v>5258</v>
      </c>
      <c r="F11" s="75">
        <v>44669</v>
      </c>
    </row>
    <row r="12" spans="1:9" x14ac:dyDescent="0.3">
      <c r="A12" s="1"/>
      <c r="C12" s="15"/>
      <c r="F12" s="2"/>
    </row>
    <row r="13" spans="1:9" x14ac:dyDescent="0.3">
      <c r="A13" s="1"/>
      <c r="C13" s="15"/>
      <c r="F13" s="2"/>
    </row>
    <row r="14" spans="1:9" x14ac:dyDescent="0.3">
      <c r="C14" s="2"/>
    </row>
    <row r="15" spans="1:9" x14ac:dyDescent="0.3">
      <c r="C15" s="2"/>
    </row>
    <row r="16" spans="1:9" x14ac:dyDescent="0.3">
      <c r="A16" t="s">
        <v>51</v>
      </c>
      <c r="C16" s="2"/>
    </row>
    <row r="17" spans="1:7" x14ac:dyDescent="0.3">
      <c r="A17" s="7">
        <v>44663</v>
      </c>
      <c r="B17" s="4"/>
    </row>
    <row r="18" spans="1:7" x14ac:dyDescent="0.3">
      <c r="A18" t="s">
        <v>136</v>
      </c>
      <c r="B18" s="4">
        <v>55</v>
      </c>
      <c r="C18" t="s">
        <v>44</v>
      </c>
      <c r="G18" s="4"/>
    </row>
    <row r="19" spans="1:7" x14ac:dyDescent="0.3">
      <c r="A19" t="s">
        <v>137</v>
      </c>
      <c r="B19" s="4">
        <v>55</v>
      </c>
      <c r="C19" t="s">
        <v>44</v>
      </c>
      <c r="G19" s="4"/>
    </row>
    <row r="20" spans="1:7" x14ac:dyDescent="0.3">
      <c r="A20" t="s">
        <v>138</v>
      </c>
      <c r="B20" s="4">
        <v>55</v>
      </c>
      <c r="C20" t="s">
        <v>44</v>
      </c>
      <c r="G20" s="4"/>
    </row>
    <row r="21" spans="1:7" x14ac:dyDescent="0.3">
      <c r="A21" t="s">
        <v>139</v>
      </c>
      <c r="B21" s="4">
        <v>25</v>
      </c>
      <c r="C21" t="s">
        <v>42</v>
      </c>
      <c r="G21" s="4"/>
    </row>
    <row r="22" spans="1:7" x14ac:dyDescent="0.3">
      <c r="A22" t="s">
        <v>139</v>
      </c>
      <c r="B22" s="4">
        <v>55</v>
      </c>
      <c r="C22" t="s">
        <v>44</v>
      </c>
      <c r="G22" s="4"/>
    </row>
    <row r="23" spans="1:7" x14ac:dyDescent="0.3">
      <c r="A23" t="s">
        <v>140</v>
      </c>
      <c r="B23" s="4">
        <v>55</v>
      </c>
      <c r="C23" t="s">
        <v>44</v>
      </c>
      <c r="G23" s="4"/>
    </row>
    <row r="24" spans="1:7" x14ac:dyDescent="0.3">
      <c r="A24" t="s">
        <v>141</v>
      </c>
      <c r="B24" s="4">
        <v>15</v>
      </c>
      <c r="C24" t="s">
        <v>44</v>
      </c>
      <c r="G24" s="4"/>
    </row>
    <row r="25" spans="1:7" x14ac:dyDescent="0.3">
      <c r="A25" t="s">
        <v>153</v>
      </c>
      <c r="B25" s="4">
        <v>55</v>
      </c>
      <c r="C25" t="s">
        <v>44</v>
      </c>
      <c r="G25" s="4"/>
    </row>
    <row r="26" spans="1:7" x14ac:dyDescent="0.3">
      <c r="A26" t="s">
        <v>142</v>
      </c>
      <c r="B26" s="4">
        <v>55</v>
      </c>
      <c r="C26" t="s">
        <v>44</v>
      </c>
      <c r="G26" s="4"/>
    </row>
    <row r="27" spans="1:7" x14ac:dyDescent="0.3">
      <c r="A27" s="7" t="s">
        <v>143</v>
      </c>
      <c r="B27" s="4">
        <v>55</v>
      </c>
      <c r="C27" t="s">
        <v>44</v>
      </c>
      <c r="G27" s="4"/>
    </row>
    <row r="28" spans="1:7" x14ac:dyDescent="0.3">
      <c r="A28" t="s">
        <v>144</v>
      </c>
      <c r="B28" s="4">
        <v>55</v>
      </c>
      <c r="C28" t="s">
        <v>44</v>
      </c>
      <c r="G28" s="4"/>
    </row>
    <row r="29" spans="1:7" x14ac:dyDescent="0.3">
      <c r="A29" t="s">
        <v>145</v>
      </c>
      <c r="B29" s="4">
        <v>55</v>
      </c>
      <c r="C29" t="s">
        <v>44</v>
      </c>
      <c r="G29" s="4"/>
    </row>
    <row r="30" spans="1:7" x14ac:dyDescent="0.3">
      <c r="A30" t="s">
        <v>146</v>
      </c>
      <c r="B30" s="4">
        <v>55</v>
      </c>
      <c r="C30" t="s">
        <v>44</v>
      </c>
      <c r="G30" s="4"/>
    </row>
    <row r="31" spans="1:7" x14ac:dyDescent="0.3">
      <c r="A31" t="s">
        <v>147</v>
      </c>
      <c r="B31" s="4">
        <v>55</v>
      </c>
      <c r="C31" t="s">
        <v>44</v>
      </c>
      <c r="G31" s="4"/>
    </row>
    <row r="32" spans="1:7" x14ac:dyDescent="0.3">
      <c r="A32" t="s">
        <v>148</v>
      </c>
      <c r="B32" s="4">
        <v>55</v>
      </c>
      <c r="C32" t="s">
        <v>44</v>
      </c>
      <c r="G32" s="4"/>
    </row>
    <row r="33" spans="1:7" x14ac:dyDescent="0.3">
      <c r="A33" t="s">
        <v>149</v>
      </c>
      <c r="B33" s="4">
        <v>55</v>
      </c>
      <c r="C33" t="s">
        <v>44</v>
      </c>
      <c r="G33" s="4"/>
    </row>
    <row r="34" spans="1:7" x14ac:dyDescent="0.3">
      <c r="A34" t="s">
        <v>150</v>
      </c>
      <c r="B34" s="4">
        <v>55</v>
      </c>
      <c r="C34" t="s">
        <v>44</v>
      </c>
      <c r="G34" s="4"/>
    </row>
    <row r="35" spans="1:7" x14ac:dyDescent="0.3">
      <c r="A35" t="s">
        <v>151</v>
      </c>
      <c r="B35" s="4">
        <v>55</v>
      </c>
      <c r="C35" t="s">
        <v>44</v>
      </c>
      <c r="G35" s="4"/>
    </row>
    <row r="36" spans="1:7" x14ac:dyDescent="0.3">
      <c r="A36" s="7" t="s">
        <v>152</v>
      </c>
      <c r="B36" s="4">
        <v>55</v>
      </c>
      <c r="C36" t="s">
        <v>44</v>
      </c>
      <c r="G36" s="4"/>
    </row>
    <row r="37" spans="1:7" x14ac:dyDescent="0.3">
      <c r="B37" s="4">
        <f>SUM(B18:B36)</f>
        <v>975</v>
      </c>
      <c r="G37" s="4"/>
    </row>
    <row r="38" spans="1:7" x14ac:dyDescent="0.3">
      <c r="B38" s="4"/>
      <c r="G38" s="4"/>
    </row>
    <row r="39" spans="1:7" x14ac:dyDescent="0.3">
      <c r="A39" s="7">
        <v>44678</v>
      </c>
      <c r="B39" s="4"/>
      <c r="G39" s="4"/>
    </row>
    <row r="40" spans="1:7" x14ac:dyDescent="0.3">
      <c r="A40" t="s">
        <v>155</v>
      </c>
      <c r="B40" s="4">
        <v>15</v>
      </c>
      <c r="C40" t="s">
        <v>44</v>
      </c>
      <c r="G40" s="4"/>
    </row>
    <row r="41" spans="1:7" x14ac:dyDescent="0.3">
      <c r="A41" t="s">
        <v>156</v>
      </c>
      <c r="B41" s="4">
        <v>25</v>
      </c>
      <c r="C41" t="s">
        <v>42</v>
      </c>
      <c r="G41" s="4"/>
    </row>
    <row r="42" spans="1:7" x14ac:dyDescent="0.3">
      <c r="A42" t="s">
        <v>157</v>
      </c>
      <c r="B42" s="4">
        <v>55</v>
      </c>
      <c r="C42" t="s">
        <v>44</v>
      </c>
      <c r="D42" t="s">
        <v>158</v>
      </c>
      <c r="G42" s="4"/>
    </row>
    <row r="43" spans="1:7" x14ac:dyDescent="0.3">
      <c r="A43" t="s">
        <v>91</v>
      </c>
      <c r="B43" s="4">
        <v>55</v>
      </c>
      <c r="C43" t="s">
        <v>44</v>
      </c>
      <c r="D43" t="s">
        <v>159</v>
      </c>
      <c r="G43" s="4"/>
    </row>
    <row r="44" spans="1:7" x14ac:dyDescent="0.3">
      <c r="A44" t="s">
        <v>160</v>
      </c>
      <c r="B44" s="4">
        <v>55</v>
      </c>
      <c r="C44" t="s">
        <v>44</v>
      </c>
      <c r="G44" s="4"/>
    </row>
    <row r="45" spans="1:7" x14ac:dyDescent="0.3">
      <c r="A45" t="s">
        <v>161</v>
      </c>
      <c r="B45" s="4">
        <v>55</v>
      </c>
      <c r="C45" t="s">
        <v>44</v>
      </c>
      <c r="G45" s="4"/>
    </row>
    <row r="46" spans="1:7" x14ac:dyDescent="0.3">
      <c r="A46" t="s">
        <v>50</v>
      </c>
      <c r="B46" s="4">
        <v>80.98</v>
      </c>
      <c r="C46" t="s">
        <v>40</v>
      </c>
      <c r="G46" s="4"/>
    </row>
    <row r="47" spans="1:7" x14ac:dyDescent="0.3">
      <c r="A47" t="s">
        <v>162</v>
      </c>
      <c r="B47" s="4">
        <v>55</v>
      </c>
      <c r="C47" t="s">
        <v>44</v>
      </c>
      <c r="G47" s="4"/>
    </row>
    <row r="48" spans="1:7" x14ac:dyDescent="0.3">
      <c r="A48" t="s">
        <v>163</v>
      </c>
      <c r="B48" s="4">
        <v>55</v>
      </c>
      <c r="C48" t="s">
        <v>44</v>
      </c>
      <c r="G48" s="4"/>
    </row>
    <row r="49" spans="1:7" x14ac:dyDescent="0.3">
      <c r="A49" s="7" t="s">
        <v>164</v>
      </c>
      <c r="B49" s="4">
        <v>55</v>
      </c>
      <c r="C49" t="s">
        <v>44</v>
      </c>
      <c r="G49" s="4"/>
    </row>
    <row r="50" spans="1:7" x14ac:dyDescent="0.3">
      <c r="A50" t="s">
        <v>165</v>
      </c>
      <c r="B50" s="4">
        <v>55</v>
      </c>
      <c r="C50" t="s">
        <v>44</v>
      </c>
      <c r="G50" s="4"/>
    </row>
    <row r="51" spans="1:7" x14ac:dyDescent="0.3">
      <c r="A51" t="s">
        <v>166</v>
      </c>
      <c r="B51" s="4">
        <v>25</v>
      </c>
      <c r="C51" t="s">
        <v>42</v>
      </c>
      <c r="D51" t="s">
        <v>167</v>
      </c>
      <c r="G51" s="4"/>
    </row>
    <row r="52" spans="1:7" x14ac:dyDescent="0.3">
      <c r="A52" t="s">
        <v>168</v>
      </c>
      <c r="B52" s="4">
        <v>55</v>
      </c>
      <c r="C52" t="s">
        <v>44</v>
      </c>
      <c r="G52" s="4"/>
    </row>
    <row r="53" spans="1:7" x14ac:dyDescent="0.3">
      <c r="B53" s="4">
        <f>SUM(B40:B52)</f>
        <v>640.98</v>
      </c>
      <c r="G53" s="4"/>
    </row>
    <row r="54" spans="1:7" x14ac:dyDescent="0.3">
      <c r="B54" s="4"/>
      <c r="G54" s="4"/>
    </row>
    <row r="55" spans="1:7" x14ac:dyDescent="0.3">
      <c r="B55" s="4"/>
      <c r="G55" s="4"/>
    </row>
    <row r="56" spans="1:7" x14ac:dyDescent="0.3">
      <c r="B56" s="4"/>
      <c r="G56" s="4"/>
    </row>
    <row r="57" spans="1:7" x14ac:dyDescent="0.3">
      <c r="B57" s="4"/>
      <c r="G57" s="4"/>
    </row>
    <row r="58" spans="1:7" x14ac:dyDescent="0.3">
      <c r="B58" s="4"/>
      <c r="G58" s="4"/>
    </row>
    <row r="59" spans="1:7" x14ac:dyDescent="0.3">
      <c r="B59" s="4"/>
      <c r="G59" s="4"/>
    </row>
    <row r="60" spans="1:7" x14ac:dyDescent="0.3">
      <c r="B60" s="4"/>
      <c r="G60" s="4"/>
    </row>
    <row r="61" spans="1:7" x14ac:dyDescent="0.3">
      <c r="B61" s="4"/>
      <c r="G61" s="4"/>
    </row>
    <row r="62" spans="1:7" x14ac:dyDescent="0.3">
      <c r="B62" s="4"/>
      <c r="G62" s="4"/>
    </row>
    <row r="63" spans="1:7" x14ac:dyDescent="0.3">
      <c r="B63" s="4"/>
      <c r="G63" s="4"/>
    </row>
    <row r="64" spans="1:7" x14ac:dyDescent="0.3">
      <c r="B64" s="4"/>
      <c r="G64" s="4"/>
    </row>
    <row r="65" spans="1:7" x14ac:dyDescent="0.3">
      <c r="B65" s="4"/>
      <c r="G65" s="4"/>
    </row>
    <row r="66" spans="1:7" x14ac:dyDescent="0.3">
      <c r="B66" s="4"/>
      <c r="G66" s="4"/>
    </row>
    <row r="67" spans="1:7" x14ac:dyDescent="0.3">
      <c r="B67" s="4"/>
    </row>
    <row r="68" spans="1:7" x14ac:dyDescent="0.3">
      <c r="B68" s="4"/>
    </row>
    <row r="69" spans="1:7" x14ac:dyDescent="0.3">
      <c r="B69" s="4"/>
    </row>
    <row r="70" spans="1:7" x14ac:dyDescent="0.3">
      <c r="B70" s="4"/>
    </row>
    <row r="71" spans="1:7" x14ac:dyDescent="0.3">
      <c r="B71" s="4"/>
    </row>
    <row r="72" spans="1:7" x14ac:dyDescent="0.3">
      <c r="B72" s="4"/>
    </row>
    <row r="73" spans="1:7" x14ac:dyDescent="0.3">
      <c r="B73" s="4"/>
    </row>
    <row r="74" spans="1:7" x14ac:dyDescent="0.3">
      <c r="A74" s="7"/>
      <c r="B74" s="4"/>
    </row>
    <row r="75" spans="1:7" x14ac:dyDescent="0.3">
      <c r="B75" s="4"/>
    </row>
    <row r="76" spans="1:7" x14ac:dyDescent="0.3">
      <c r="B76" s="4"/>
    </row>
    <row r="77" spans="1:7" x14ac:dyDescent="0.3">
      <c r="B77" s="4"/>
    </row>
    <row r="78" spans="1:7" x14ac:dyDescent="0.3">
      <c r="B78" s="4"/>
    </row>
    <row r="79" spans="1:7" x14ac:dyDescent="0.3">
      <c r="B79" s="4"/>
    </row>
    <row r="83" spans="2:4" x14ac:dyDescent="0.3">
      <c r="B83" s="11"/>
      <c r="C83" s="11"/>
      <c r="D83" s="11"/>
    </row>
    <row r="84" spans="2:4" x14ac:dyDescent="0.3">
      <c r="B84" s="11"/>
      <c r="C84" s="11"/>
      <c r="D84" s="11"/>
    </row>
    <row r="85" spans="2:4" x14ac:dyDescent="0.3">
      <c r="B85" s="11"/>
      <c r="C85" s="11"/>
      <c r="D85" s="11"/>
    </row>
    <row r="86" spans="2:4" x14ac:dyDescent="0.3">
      <c r="D86" s="12"/>
    </row>
    <row r="89" spans="2:4" x14ac:dyDescent="0.3">
      <c r="B89" s="11"/>
      <c r="C89" s="11"/>
      <c r="D89" s="12"/>
    </row>
    <row r="92" spans="2:4" x14ac:dyDescent="0.3">
      <c r="B92" s="11"/>
    </row>
  </sheetData>
  <sortState ref="A40:D52">
    <sortCondition ref="A40:A5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1"/>
  <sheetViews>
    <sheetView zoomScaleNormal="100" workbookViewId="0">
      <selection activeCell="A9" sqref="A9:B14"/>
    </sheetView>
  </sheetViews>
  <sheetFormatPr defaultRowHeight="14.4" x14ac:dyDescent="0.3"/>
  <cols>
    <col min="1" max="1" width="21.5546875" customWidth="1"/>
    <col min="2" max="2" width="13.33203125" bestFit="1" customWidth="1"/>
    <col min="3" max="3" width="10.5546875" style="11" bestFit="1" customWidth="1"/>
    <col min="4" max="4" width="10.5546875" style="11" customWidth="1"/>
    <col min="5" max="5" width="10.109375" style="11" bestFit="1" customWidth="1"/>
    <col min="6" max="6" width="11.109375" style="11" bestFit="1" customWidth="1"/>
    <col min="7" max="8" width="9.109375" style="11"/>
  </cols>
  <sheetData>
    <row r="1" spans="1:8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43</v>
      </c>
    </row>
    <row r="2" spans="1:8" x14ac:dyDescent="0.3">
      <c r="A2" s="1" t="s">
        <v>177</v>
      </c>
      <c r="C2" s="11">
        <v>110</v>
      </c>
      <c r="D2" s="11">
        <v>110</v>
      </c>
    </row>
    <row r="3" spans="1:8" x14ac:dyDescent="0.3">
      <c r="A3" s="1" t="s">
        <v>192</v>
      </c>
      <c r="C3" s="11">
        <f>SUM(D3:G3)</f>
        <v>520</v>
      </c>
      <c r="D3" s="11">
        <v>220</v>
      </c>
      <c r="G3" s="11">
        <v>300</v>
      </c>
    </row>
    <row r="4" spans="1:8" x14ac:dyDescent="0.3">
      <c r="A4" s="1"/>
    </row>
    <row r="5" spans="1:8" x14ac:dyDescent="0.3">
      <c r="C5" s="12">
        <f>SUM(C2:C4)</f>
        <v>630</v>
      </c>
      <c r="D5" s="11">
        <f>SUM(D2:D4)</f>
        <v>330</v>
      </c>
      <c r="F5" s="11">
        <f>SUM(F2:F4)</f>
        <v>0</v>
      </c>
      <c r="G5" s="11">
        <f>SUM(G3:G4)</f>
        <v>300</v>
      </c>
    </row>
    <row r="7" spans="1:8" x14ac:dyDescent="0.3">
      <c r="A7" t="s">
        <v>38</v>
      </c>
    </row>
    <row r="8" spans="1:8" x14ac:dyDescent="0.3">
      <c r="A8" t="s">
        <v>124</v>
      </c>
      <c r="B8" s="4" t="s">
        <v>133</v>
      </c>
      <c r="C8" s="4" t="s">
        <v>78</v>
      </c>
      <c r="D8" t="s">
        <v>89</v>
      </c>
      <c r="E8" t="s">
        <v>125</v>
      </c>
      <c r="F8" t="s">
        <v>126</v>
      </c>
    </row>
    <row r="9" spans="1:8" x14ac:dyDescent="0.3">
      <c r="A9" s="1">
        <v>44698</v>
      </c>
      <c r="B9" t="s">
        <v>173</v>
      </c>
      <c r="C9" s="11">
        <v>46.45</v>
      </c>
      <c r="D9" s="11" t="s">
        <v>174</v>
      </c>
      <c r="E9" s="76">
        <v>5259</v>
      </c>
      <c r="F9" s="75">
        <v>44683</v>
      </c>
    </row>
    <row r="10" spans="1:8" x14ac:dyDescent="0.3">
      <c r="A10" s="1">
        <v>44691</v>
      </c>
      <c r="B10" t="s">
        <v>179</v>
      </c>
      <c r="C10" s="11">
        <v>127.29</v>
      </c>
      <c r="D10" s="11" t="s">
        <v>194</v>
      </c>
      <c r="E10" s="76">
        <v>5260</v>
      </c>
      <c r="F10" s="75">
        <v>44688</v>
      </c>
    </row>
    <row r="11" spans="1:8" x14ac:dyDescent="0.3">
      <c r="A11" s="1">
        <v>44705</v>
      </c>
      <c r="B11" t="s">
        <v>180</v>
      </c>
      <c r="C11" s="11">
        <v>624</v>
      </c>
      <c r="D11" s="11" t="s">
        <v>181</v>
      </c>
      <c r="E11" s="76">
        <v>5261</v>
      </c>
      <c r="F11" s="75">
        <v>44699</v>
      </c>
    </row>
    <row r="12" spans="1:8" x14ac:dyDescent="0.3">
      <c r="E12" s="76"/>
      <c r="F12" s="75"/>
    </row>
    <row r="13" spans="1:8" x14ac:dyDescent="0.3">
      <c r="A13" t="s">
        <v>51</v>
      </c>
      <c r="F13" s="75"/>
    </row>
    <row r="14" spans="1:8" x14ac:dyDescent="0.3">
      <c r="A14" s="7">
        <v>44686</v>
      </c>
      <c r="F14" s="75"/>
    </row>
    <row r="15" spans="1:8" x14ac:dyDescent="0.3">
      <c r="A15" t="s">
        <v>175</v>
      </c>
      <c r="B15" s="11">
        <v>55</v>
      </c>
      <c r="C15" s="11" t="s">
        <v>44</v>
      </c>
    </row>
    <row r="16" spans="1:8" x14ac:dyDescent="0.3">
      <c r="A16" t="s">
        <v>176</v>
      </c>
      <c r="B16" s="11">
        <v>55</v>
      </c>
      <c r="C16" s="11" t="s">
        <v>44</v>
      </c>
    </row>
    <row r="17" spans="1:4" x14ac:dyDescent="0.3">
      <c r="B17" s="11">
        <f>SUM(B15:B16)</f>
        <v>110</v>
      </c>
    </row>
    <row r="18" spans="1:4" x14ac:dyDescent="0.3">
      <c r="B18" s="11"/>
    </row>
    <row r="19" spans="1:4" x14ac:dyDescent="0.3">
      <c r="A19" s="75">
        <v>44700</v>
      </c>
      <c r="B19" s="11"/>
    </row>
    <row r="20" spans="1:4" x14ac:dyDescent="0.3">
      <c r="A20" s="75" t="s">
        <v>183</v>
      </c>
      <c r="B20" s="11">
        <v>55</v>
      </c>
      <c r="C20" s="11" t="s">
        <v>44</v>
      </c>
    </row>
    <row r="21" spans="1:4" x14ac:dyDescent="0.3">
      <c r="A21" t="s">
        <v>182</v>
      </c>
      <c r="B21" s="11">
        <v>25</v>
      </c>
      <c r="C21" s="11" t="s">
        <v>42</v>
      </c>
      <c r="D21" s="11" t="s">
        <v>43</v>
      </c>
    </row>
    <row r="22" spans="1:4" x14ac:dyDescent="0.3">
      <c r="A22" s="7" t="s">
        <v>184</v>
      </c>
      <c r="B22" s="11">
        <v>25</v>
      </c>
      <c r="C22" s="11" t="s">
        <v>42</v>
      </c>
    </row>
    <row r="23" spans="1:4" x14ac:dyDescent="0.3">
      <c r="A23" t="s">
        <v>190</v>
      </c>
      <c r="B23" s="11">
        <v>50</v>
      </c>
      <c r="C23" s="11" t="s">
        <v>42</v>
      </c>
      <c r="D23" s="11" t="s">
        <v>43</v>
      </c>
    </row>
    <row r="24" spans="1:4" x14ac:dyDescent="0.3">
      <c r="A24" s="7" t="s">
        <v>185</v>
      </c>
      <c r="B24" s="11">
        <v>25</v>
      </c>
      <c r="C24" s="11" t="s">
        <v>42</v>
      </c>
    </row>
    <row r="25" spans="1:4" x14ac:dyDescent="0.3">
      <c r="A25" t="s">
        <v>186</v>
      </c>
      <c r="B25" s="11">
        <v>25</v>
      </c>
      <c r="C25" s="11" t="s">
        <v>42</v>
      </c>
    </row>
    <row r="26" spans="1:4" x14ac:dyDescent="0.3">
      <c r="A26" t="s">
        <v>186</v>
      </c>
      <c r="B26" s="11">
        <v>55</v>
      </c>
      <c r="C26" s="11" t="s">
        <v>44</v>
      </c>
    </row>
    <row r="27" spans="1:4" x14ac:dyDescent="0.3">
      <c r="A27" t="s">
        <v>163</v>
      </c>
      <c r="B27" s="11">
        <v>25</v>
      </c>
      <c r="C27" s="11" t="s">
        <v>42</v>
      </c>
    </row>
    <row r="28" spans="1:4" x14ac:dyDescent="0.3">
      <c r="A28" t="s">
        <v>187</v>
      </c>
      <c r="B28" s="11">
        <v>25</v>
      </c>
      <c r="C28" s="11" t="s">
        <v>42</v>
      </c>
    </row>
    <row r="29" spans="1:4" x14ac:dyDescent="0.3">
      <c r="A29" t="s">
        <v>188</v>
      </c>
      <c r="B29" s="11">
        <v>55</v>
      </c>
      <c r="C29" s="11" t="s">
        <v>44</v>
      </c>
    </row>
    <row r="30" spans="1:4" x14ac:dyDescent="0.3">
      <c r="A30" t="s">
        <v>164</v>
      </c>
      <c r="B30" s="11">
        <v>25</v>
      </c>
      <c r="C30" s="11" t="s">
        <v>42</v>
      </c>
    </row>
    <row r="31" spans="1:4" x14ac:dyDescent="0.3">
      <c r="A31" t="s">
        <v>189</v>
      </c>
      <c r="B31" s="11">
        <v>25</v>
      </c>
      <c r="C31" s="11" t="s">
        <v>42</v>
      </c>
    </row>
    <row r="32" spans="1:4" x14ac:dyDescent="0.3">
      <c r="A32" t="s">
        <v>149</v>
      </c>
      <c r="B32" s="11">
        <v>25</v>
      </c>
      <c r="C32" s="11" t="s">
        <v>42</v>
      </c>
    </row>
    <row r="33" spans="1:4" x14ac:dyDescent="0.3">
      <c r="A33" t="s">
        <v>191</v>
      </c>
      <c r="B33" s="11">
        <v>25</v>
      </c>
      <c r="C33" s="11" t="s">
        <v>42</v>
      </c>
      <c r="D33" s="11" t="s">
        <v>43</v>
      </c>
    </row>
    <row r="34" spans="1:4" x14ac:dyDescent="0.3">
      <c r="A34" t="s">
        <v>191</v>
      </c>
      <c r="B34" s="11">
        <v>55</v>
      </c>
      <c r="C34" s="11" t="s">
        <v>44</v>
      </c>
      <c r="D34" s="11" t="s">
        <v>43</v>
      </c>
    </row>
    <row r="35" spans="1:4" x14ac:dyDescent="0.3">
      <c r="B35" s="11">
        <f>SUM(B20:B34)</f>
        <v>520</v>
      </c>
    </row>
    <row r="36" spans="1:4" x14ac:dyDescent="0.3">
      <c r="B36" s="11"/>
    </row>
    <row r="37" spans="1:4" x14ac:dyDescent="0.3">
      <c r="B37" s="11"/>
    </row>
    <row r="38" spans="1:4" x14ac:dyDescent="0.3">
      <c r="B38" s="11"/>
    </row>
    <row r="39" spans="1:4" x14ac:dyDescent="0.3">
      <c r="B39" s="11"/>
    </row>
    <row r="40" spans="1:4" x14ac:dyDescent="0.3">
      <c r="B40" s="11"/>
    </row>
    <row r="41" spans="1:4" x14ac:dyDescent="0.3">
      <c r="B41" s="11"/>
    </row>
    <row r="42" spans="1:4" x14ac:dyDescent="0.3">
      <c r="B42" s="11"/>
    </row>
    <row r="43" spans="1:4" x14ac:dyDescent="0.3">
      <c r="B43" s="11"/>
    </row>
    <row r="44" spans="1:4" x14ac:dyDescent="0.3">
      <c r="B44" s="11"/>
    </row>
    <row r="45" spans="1:4" x14ac:dyDescent="0.3">
      <c r="B45" s="11"/>
    </row>
    <row r="46" spans="1:4" x14ac:dyDescent="0.3">
      <c r="B46" s="11"/>
    </row>
    <row r="47" spans="1:4" x14ac:dyDescent="0.3">
      <c r="B47" s="11"/>
    </row>
    <row r="48" spans="1:4" x14ac:dyDescent="0.3">
      <c r="B48" s="11"/>
    </row>
    <row r="49" spans="1:4" x14ac:dyDescent="0.3">
      <c r="B49" s="11"/>
    </row>
    <row r="50" spans="1:4" x14ac:dyDescent="0.3">
      <c r="B50" s="11"/>
    </row>
    <row r="51" spans="1:4" x14ac:dyDescent="0.3">
      <c r="A51" s="7"/>
      <c r="B51" s="11"/>
    </row>
    <row r="52" spans="1:4" x14ac:dyDescent="0.3">
      <c r="B52" s="11"/>
    </row>
    <row r="53" spans="1:4" x14ac:dyDescent="0.3">
      <c r="B53" s="11"/>
    </row>
    <row r="54" spans="1:4" x14ac:dyDescent="0.3">
      <c r="B54" s="11"/>
    </row>
    <row r="55" spans="1:4" x14ac:dyDescent="0.3">
      <c r="B55" s="11"/>
    </row>
    <row r="56" spans="1:4" x14ac:dyDescent="0.3">
      <c r="B56" s="11"/>
    </row>
    <row r="57" spans="1:4" x14ac:dyDescent="0.3">
      <c r="C57"/>
    </row>
    <row r="58" spans="1:4" x14ac:dyDescent="0.3">
      <c r="C58"/>
      <c r="D58"/>
    </row>
    <row r="59" spans="1:4" x14ac:dyDescent="0.3">
      <c r="B59" s="4"/>
      <c r="C59" s="4"/>
      <c r="D59" s="4"/>
    </row>
    <row r="60" spans="1:4" x14ac:dyDescent="0.3">
      <c r="A60" s="14"/>
      <c r="B60" s="4"/>
      <c r="C60" s="4"/>
      <c r="D60" s="4"/>
    </row>
    <row r="61" spans="1:4" x14ac:dyDescent="0.3">
      <c r="A61" s="14"/>
      <c r="B61" s="4"/>
      <c r="C61" s="4"/>
      <c r="D61" s="4"/>
    </row>
    <row r="62" spans="1:4" x14ac:dyDescent="0.3">
      <c r="A62" s="14"/>
      <c r="B62" s="4"/>
      <c r="C62" s="4"/>
      <c r="D62" s="4"/>
    </row>
    <row r="63" spans="1:4" x14ac:dyDescent="0.3">
      <c r="A63" s="14"/>
      <c r="B63" s="4"/>
      <c r="C63" s="4"/>
      <c r="D63" s="16"/>
    </row>
    <row r="64" spans="1:4" x14ac:dyDescent="0.3">
      <c r="B64" s="4"/>
      <c r="C64" s="4"/>
      <c r="D64" s="4"/>
    </row>
    <row r="65" spans="1:4" x14ac:dyDescent="0.3">
      <c r="A65" s="14"/>
      <c r="B65" s="10"/>
      <c r="C65" s="4"/>
      <c r="D65" s="4"/>
    </row>
    <row r="66" spans="1:4" x14ac:dyDescent="0.3">
      <c r="A66" s="14"/>
      <c r="B66" s="10"/>
      <c r="C66" s="4"/>
      <c r="D66" s="4"/>
    </row>
    <row r="67" spans="1:4" x14ac:dyDescent="0.3">
      <c r="B67" s="11"/>
    </row>
    <row r="68" spans="1:4" x14ac:dyDescent="0.3">
      <c r="B68" s="11"/>
    </row>
    <row r="69" spans="1:4" x14ac:dyDescent="0.3">
      <c r="B69" s="11"/>
    </row>
    <row r="70" spans="1:4" x14ac:dyDescent="0.3">
      <c r="B70" s="11"/>
    </row>
    <row r="71" spans="1:4" x14ac:dyDescent="0.3">
      <c r="B71" s="11"/>
    </row>
    <row r="72" spans="1:4" x14ac:dyDescent="0.3">
      <c r="B72" s="11"/>
    </row>
    <row r="73" spans="1:4" x14ac:dyDescent="0.3">
      <c r="B73" s="11"/>
    </row>
    <row r="74" spans="1:4" x14ac:dyDescent="0.3">
      <c r="B74" s="11"/>
    </row>
    <row r="75" spans="1:4" x14ac:dyDescent="0.3">
      <c r="B75" s="11"/>
    </row>
    <row r="76" spans="1:4" x14ac:dyDescent="0.3">
      <c r="B76" s="11"/>
    </row>
    <row r="77" spans="1:4" x14ac:dyDescent="0.3">
      <c r="B77" s="11"/>
    </row>
    <row r="78" spans="1:4" x14ac:dyDescent="0.3">
      <c r="B78" s="11"/>
    </row>
    <row r="79" spans="1:4" x14ac:dyDescent="0.3">
      <c r="B79" s="11"/>
    </row>
    <row r="80" spans="1:4" x14ac:dyDescent="0.3">
      <c r="B80" s="11"/>
    </row>
    <row r="81" spans="2:2" x14ac:dyDescent="0.3">
      <c r="B81" s="11"/>
    </row>
    <row r="82" spans="2:2" x14ac:dyDescent="0.3">
      <c r="B82" s="11"/>
    </row>
    <row r="83" spans="2:2" x14ac:dyDescent="0.3">
      <c r="B83" s="11"/>
    </row>
    <row r="84" spans="2:2" x14ac:dyDescent="0.3">
      <c r="B84" s="11"/>
    </row>
    <row r="85" spans="2:2" x14ac:dyDescent="0.3">
      <c r="B85" s="11"/>
    </row>
    <row r="86" spans="2:2" x14ac:dyDescent="0.3">
      <c r="B86" s="11"/>
    </row>
    <row r="87" spans="2:2" x14ac:dyDescent="0.3">
      <c r="B87" s="11"/>
    </row>
    <row r="88" spans="2:2" x14ac:dyDescent="0.3">
      <c r="B88" s="11"/>
    </row>
    <row r="89" spans="2:2" x14ac:dyDescent="0.3">
      <c r="B89" s="11"/>
    </row>
    <row r="90" spans="2:2" x14ac:dyDescent="0.3">
      <c r="B90" s="11"/>
    </row>
    <row r="91" spans="2:2" x14ac:dyDescent="0.3">
      <c r="B91" s="11"/>
    </row>
    <row r="92" spans="2:2" x14ac:dyDescent="0.3">
      <c r="B92" s="11"/>
    </row>
    <row r="93" spans="2:2" x14ac:dyDescent="0.3">
      <c r="B93" s="11"/>
    </row>
    <row r="94" spans="2:2" x14ac:dyDescent="0.3">
      <c r="B94" s="11"/>
    </row>
    <row r="95" spans="2:2" x14ac:dyDescent="0.3">
      <c r="B95" s="11"/>
    </row>
    <row r="96" spans="2:2" x14ac:dyDescent="0.3">
      <c r="B96" s="11"/>
    </row>
    <row r="97" spans="2:2" x14ac:dyDescent="0.3">
      <c r="B97" s="11"/>
    </row>
    <row r="98" spans="2:2" x14ac:dyDescent="0.3">
      <c r="B98" s="11"/>
    </row>
    <row r="99" spans="2:2" x14ac:dyDescent="0.3">
      <c r="B99" s="11"/>
    </row>
    <row r="100" spans="2:2" x14ac:dyDescent="0.3">
      <c r="B100" s="11"/>
    </row>
    <row r="101" spans="2:2" x14ac:dyDescent="0.3">
      <c r="B101" s="11"/>
    </row>
    <row r="102" spans="2:2" x14ac:dyDescent="0.3">
      <c r="B102" s="11"/>
    </row>
    <row r="103" spans="2:2" x14ac:dyDescent="0.3">
      <c r="B103" s="11"/>
    </row>
    <row r="104" spans="2:2" x14ac:dyDescent="0.3">
      <c r="B104" s="11"/>
    </row>
    <row r="105" spans="2:2" x14ac:dyDescent="0.3">
      <c r="B105" s="11"/>
    </row>
    <row r="106" spans="2:2" x14ac:dyDescent="0.3">
      <c r="B106" s="11"/>
    </row>
    <row r="107" spans="2:2" x14ac:dyDescent="0.3">
      <c r="B107" s="11"/>
    </row>
    <row r="108" spans="2:2" x14ac:dyDescent="0.3">
      <c r="B108" s="11"/>
    </row>
    <row r="109" spans="2:2" x14ac:dyDescent="0.3">
      <c r="B109" s="11"/>
    </row>
    <row r="110" spans="2:2" x14ac:dyDescent="0.3">
      <c r="B110" s="11"/>
    </row>
    <row r="111" spans="2:2" x14ac:dyDescent="0.3">
      <c r="B111" s="11"/>
    </row>
    <row r="112" spans="2:2" x14ac:dyDescent="0.3">
      <c r="B112" s="11"/>
    </row>
    <row r="113" spans="2:2" x14ac:dyDescent="0.3">
      <c r="B113" s="11"/>
    </row>
    <row r="114" spans="2:2" x14ac:dyDescent="0.3">
      <c r="B114" s="11"/>
    </row>
    <row r="115" spans="2:2" x14ac:dyDescent="0.3">
      <c r="B115" s="11"/>
    </row>
    <row r="116" spans="2:2" x14ac:dyDescent="0.3">
      <c r="B116" s="11"/>
    </row>
    <row r="117" spans="2:2" x14ac:dyDescent="0.3">
      <c r="B117" s="11"/>
    </row>
    <row r="118" spans="2:2" x14ac:dyDescent="0.3">
      <c r="B118" s="11"/>
    </row>
    <row r="119" spans="2:2" x14ac:dyDescent="0.3">
      <c r="B119" s="11"/>
    </row>
    <row r="120" spans="2:2" x14ac:dyDescent="0.3">
      <c r="B120" s="11"/>
    </row>
    <row r="121" spans="2:2" x14ac:dyDescent="0.3">
      <c r="B121" s="11"/>
    </row>
    <row r="122" spans="2:2" x14ac:dyDescent="0.3">
      <c r="B122" s="11"/>
    </row>
    <row r="123" spans="2:2" x14ac:dyDescent="0.3">
      <c r="B123" s="11"/>
    </row>
    <row r="124" spans="2:2" x14ac:dyDescent="0.3">
      <c r="B124" s="11"/>
    </row>
    <row r="125" spans="2:2" x14ac:dyDescent="0.3">
      <c r="B125" s="11"/>
    </row>
    <row r="126" spans="2:2" x14ac:dyDescent="0.3">
      <c r="B126" s="11"/>
    </row>
    <row r="127" spans="2:2" x14ac:dyDescent="0.3">
      <c r="B127" s="11"/>
    </row>
    <row r="128" spans="2:2" x14ac:dyDescent="0.3">
      <c r="B128" s="11"/>
    </row>
    <row r="129" spans="2:2" x14ac:dyDescent="0.3">
      <c r="B129" s="11"/>
    </row>
    <row r="130" spans="2:2" x14ac:dyDescent="0.3">
      <c r="B130" s="11"/>
    </row>
    <row r="131" spans="2:2" x14ac:dyDescent="0.3">
      <c r="B131" s="11"/>
    </row>
  </sheetData>
  <sortState ref="F20:H34">
    <sortCondition ref="G20:G34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4"/>
  <sheetViews>
    <sheetView topLeftCell="A8" zoomScaleNormal="100" workbookViewId="0">
      <selection activeCell="B10" sqref="B10"/>
    </sheetView>
  </sheetViews>
  <sheetFormatPr defaultRowHeight="14.4" x14ac:dyDescent="0.3"/>
  <cols>
    <col min="1" max="1" width="9.5546875" bestFit="1" customWidth="1"/>
    <col min="2" max="2" width="12.109375" bestFit="1" customWidth="1"/>
    <col min="3" max="3" width="10.109375" bestFit="1" customWidth="1"/>
    <col min="4" max="4" width="8.6640625" bestFit="1" customWidth="1"/>
    <col min="5" max="5" width="10.109375" bestFit="1" customWidth="1"/>
    <col min="6" max="6" width="9.5546875" bestFit="1" customWidth="1"/>
    <col min="7" max="7" width="8.6640625" bestFit="1" customWidth="1"/>
    <col min="8" max="8" width="10.109375" bestFit="1" customWidth="1"/>
  </cols>
  <sheetData>
    <row r="1" spans="1:8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76</v>
      </c>
    </row>
    <row r="2" spans="1:8" x14ac:dyDescent="0.3">
      <c r="A2" s="1">
        <v>44728</v>
      </c>
      <c r="C2" s="11">
        <f>SUM(D2:H2)</f>
        <v>3255</v>
      </c>
      <c r="D2" s="11">
        <v>55</v>
      </c>
      <c r="E2" s="11"/>
      <c r="F2" s="11"/>
      <c r="G2" s="11">
        <v>200</v>
      </c>
      <c r="H2" s="11">
        <v>3000</v>
      </c>
    </row>
    <row r="3" spans="1:8" x14ac:dyDescent="0.3">
      <c r="A3" s="1">
        <v>44742</v>
      </c>
      <c r="C3" s="4">
        <f>SUM(D3:H3)</f>
        <v>6243.52</v>
      </c>
      <c r="D3" s="4">
        <v>55</v>
      </c>
      <c r="E3" s="4">
        <v>88.52</v>
      </c>
      <c r="F3" s="4"/>
      <c r="G3" s="4"/>
      <c r="H3" s="4">
        <v>6100</v>
      </c>
    </row>
    <row r="4" spans="1:8" x14ac:dyDescent="0.3">
      <c r="C4" s="4">
        <f>SUM(C2:C3)</f>
        <v>9498.52</v>
      </c>
      <c r="D4" s="4">
        <f t="shared" ref="D4:G4" si="0">SUM(D2:D3)</f>
        <v>110</v>
      </c>
      <c r="E4" s="4">
        <f t="shared" si="0"/>
        <v>88.52</v>
      </c>
      <c r="F4" s="4">
        <f t="shared" si="0"/>
        <v>0</v>
      </c>
      <c r="G4" s="4">
        <f t="shared" si="0"/>
        <v>200</v>
      </c>
      <c r="H4" s="4">
        <f>SUM(H2:H3)</f>
        <v>9100</v>
      </c>
    </row>
    <row r="5" spans="1:8" x14ac:dyDescent="0.3">
      <c r="C5" s="4"/>
      <c r="D5" s="4"/>
      <c r="E5" s="4"/>
      <c r="F5" s="4"/>
      <c r="G5" s="4"/>
      <c r="H5" s="4"/>
    </row>
    <row r="6" spans="1:8" x14ac:dyDescent="0.3">
      <c r="C6" s="4"/>
      <c r="D6" s="4"/>
      <c r="E6" s="4"/>
      <c r="F6" s="4"/>
      <c r="G6" s="4"/>
      <c r="H6" s="4"/>
    </row>
    <row r="7" spans="1:8" x14ac:dyDescent="0.3">
      <c r="A7" t="s">
        <v>38</v>
      </c>
      <c r="C7" s="4"/>
      <c r="D7" s="4"/>
      <c r="E7" s="4"/>
      <c r="F7" s="4"/>
      <c r="G7" s="4"/>
      <c r="H7" s="4"/>
    </row>
    <row r="8" spans="1:8" x14ac:dyDescent="0.3">
      <c r="A8" t="s">
        <v>124</v>
      </c>
      <c r="B8" s="4" t="s">
        <v>133</v>
      </c>
      <c r="C8" s="4" t="s">
        <v>78</v>
      </c>
      <c r="D8" t="s">
        <v>89</v>
      </c>
      <c r="E8" t="s">
        <v>125</v>
      </c>
      <c r="F8" t="s">
        <v>126</v>
      </c>
      <c r="G8" s="4"/>
      <c r="H8" s="4"/>
    </row>
    <row r="9" spans="1:8" x14ac:dyDescent="0.3">
      <c r="A9" s="1">
        <v>44729</v>
      </c>
      <c r="B9" t="s">
        <v>196</v>
      </c>
      <c r="C9" s="4">
        <v>50</v>
      </c>
      <c r="D9" s="4" t="s">
        <v>88</v>
      </c>
      <c r="E9" s="64">
        <v>5262</v>
      </c>
      <c r="F9" s="7">
        <v>44727</v>
      </c>
      <c r="G9" s="4"/>
      <c r="H9" s="4"/>
    </row>
    <row r="10" spans="1:8" x14ac:dyDescent="0.3">
      <c r="A10" s="1">
        <v>44729</v>
      </c>
      <c r="B10" t="s">
        <v>197</v>
      </c>
      <c r="C10" s="4">
        <v>880</v>
      </c>
      <c r="D10" s="4" t="s">
        <v>198</v>
      </c>
      <c r="E10" s="64">
        <v>5263</v>
      </c>
      <c r="F10" s="7">
        <v>44727</v>
      </c>
      <c r="G10" s="4"/>
      <c r="H10" s="4"/>
    </row>
    <row r="11" spans="1:8" x14ac:dyDescent="0.3">
      <c r="A11" s="1">
        <v>44741</v>
      </c>
      <c r="B11" t="s">
        <v>199</v>
      </c>
      <c r="C11" s="4">
        <v>462.38</v>
      </c>
      <c r="D11" s="4" t="s">
        <v>200</v>
      </c>
      <c r="E11" s="64">
        <v>5264</v>
      </c>
      <c r="F11" s="7">
        <v>44728</v>
      </c>
      <c r="G11" s="4"/>
      <c r="H11" s="4"/>
    </row>
    <row r="12" spans="1:8" x14ac:dyDescent="0.3">
      <c r="C12" s="4"/>
      <c r="D12" s="4"/>
      <c r="E12" s="64"/>
      <c r="F12" s="7"/>
      <c r="G12" s="4"/>
      <c r="H12" s="4"/>
    </row>
    <row r="13" spans="1:8" x14ac:dyDescent="0.3">
      <c r="C13" s="4"/>
      <c r="D13" s="4"/>
      <c r="E13" s="64"/>
      <c r="F13" s="4"/>
      <c r="G13" s="4"/>
      <c r="H13" s="4"/>
    </row>
    <row r="14" spans="1:8" x14ac:dyDescent="0.3">
      <c r="A14" t="s">
        <v>51</v>
      </c>
      <c r="E14" s="64"/>
    </row>
    <row r="15" spans="1:8" x14ac:dyDescent="0.3">
      <c r="A15" s="7">
        <v>44728</v>
      </c>
    </row>
    <row r="16" spans="1:8" x14ac:dyDescent="0.3">
      <c r="A16" t="s">
        <v>201</v>
      </c>
      <c r="B16" s="4">
        <v>25</v>
      </c>
      <c r="C16" t="s">
        <v>42</v>
      </c>
    </row>
    <row r="17" spans="1:4" x14ac:dyDescent="0.3">
      <c r="A17" t="s">
        <v>202</v>
      </c>
      <c r="B17" s="4">
        <v>55</v>
      </c>
      <c r="C17" t="s">
        <v>44</v>
      </c>
    </row>
    <row r="18" spans="1:4" x14ac:dyDescent="0.3">
      <c r="A18" t="s">
        <v>203</v>
      </c>
      <c r="B18" s="4">
        <v>25</v>
      </c>
      <c r="C18" t="s">
        <v>42</v>
      </c>
    </row>
    <row r="19" spans="1:4" x14ac:dyDescent="0.3">
      <c r="A19" t="s">
        <v>204</v>
      </c>
      <c r="B19" s="4">
        <v>25</v>
      </c>
      <c r="C19" t="s">
        <v>42</v>
      </c>
    </row>
    <row r="20" spans="1:4" x14ac:dyDescent="0.3">
      <c r="A20" t="s">
        <v>205</v>
      </c>
      <c r="B20" s="4">
        <v>25</v>
      </c>
      <c r="C20" t="s">
        <v>42</v>
      </c>
    </row>
    <row r="21" spans="1:4" x14ac:dyDescent="0.3">
      <c r="A21" t="s">
        <v>206</v>
      </c>
      <c r="B21" s="4">
        <v>25</v>
      </c>
      <c r="C21" t="s">
        <v>42</v>
      </c>
    </row>
    <row r="22" spans="1:4" x14ac:dyDescent="0.3">
      <c r="A22" t="s">
        <v>207</v>
      </c>
      <c r="B22" s="4">
        <v>25</v>
      </c>
      <c r="C22" t="s">
        <v>42</v>
      </c>
    </row>
    <row r="23" spans="1:4" x14ac:dyDescent="0.3">
      <c r="A23" s="7" t="s">
        <v>208</v>
      </c>
      <c r="B23" s="4">
        <v>50</v>
      </c>
      <c r="C23" t="s">
        <v>42</v>
      </c>
    </row>
    <row r="24" spans="1:4" x14ac:dyDescent="0.3">
      <c r="A24" s="7" t="s">
        <v>209</v>
      </c>
      <c r="B24" s="4">
        <v>3000</v>
      </c>
      <c r="C24" t="s">
        <v>76</v>
      </c>
      <c r="D24" t="s">
        <v>210</v>
      </c>
    </row>
    <row r="25" spans="1:4" x14ac:dyDescent="0.3">
      <c r="B25" s="4">
        <f>SUM(B16:B24)</f>
        <v>3255</v>
      </c>
    </row>
    <row r="26" spans="1:4" x14ac:dyDescent="0.3">
      <c r="B26" s="4"/>
    </row>
    <row r="27" spans="1:4" x14ac:dyDescent="0.3">
      <c r="A27" s="7">
        <v>44742</v>
      </c>
      <c r="B27" s="4"/>
    </row>
    <row r="28" spans="1:4" x14ac:dyDescent="0.3">
      <c r="A28" t="s">
        <v>228</v>
      </c>
      <c r="B28" s="4">
        <v>500</v>
      </c>
      <c r="C28" t="s">
        <v>76</v>
      </c>
      <c r="D28" t="s">
        <v>210</v>
      </c>
    </row>
    <row r="29" spans="1:4" x14ac:dyDescent="0.3">
      <c r="A29" t="s">
        <v>229</v>
      </c>
      <c r="B29" s="4">
        <v>55</v>
      </c>
      <c r="C29" t="s">
        <v>44</v>
      </c>
    </row>
    <row r="30" spans="1:4" x14ac:dyDescent="0.3">
      <c r="A30" t="s">
        <v>50</v>
      </c>
      <c r="B30" s="4">
        <v>88.52</v>
      </c>
      <c r="C30" t="s">
        <v>40</v>
      </c>
    </row>
    <row r="31" spans="1:4" x14ac:dyDescent="0.3">
      <c r="A31" t="s">
        <v>230</v>
      </c>
      <c r="B31" s="4">
        <v>100</v>
      </c>
      <c r="C31" t="s">
        <v>76</v>
      </c>
      <c r="D31" t="s">
        <v>88</v>
      </c>
    </row>
    <row r="32" spans="1:4" x14ac:dyDescent="0.3">
      <c r="A32" t="s">
        <v>231</v>
      </c>
      <c r="B32" s="4">
        <v>500</v>
      </c>
      <c r="C32" t="s">
        <v>76</v>
      </c>
      <c r="D32" t="s">
        <v>210</v>
      </c>
    </row>
    <row r="33" spans="1:4" x14ac:dyDescent="0.3">
      <c r="A33" t="s">
        <v>232</v>
      </c>
      <c r="B33" s="4">
        <v>5000</v>
      </c>
      <c r="C33" t="s">
        <v>76</v>
      </c>
      <c r="D33" t="s">
        <v>210</v>
      </c>
    </row>
    <row r="34" spans="1:4" x14ac:dyDescent="0.3">
      <c r="B34" s="4">
        <f>SUM(B28:B33)</f>
        <v>6243.52</v>
      </c>
    </row>
    <row r="35" spans="1:4" x14ac:dyDescent="0.3">
      <c r="B35" s="4"/>
    </row>
    <row r="36" spans="1:4" x14ac:dyDescent="0.3">
      <c r="B36" s="4"/>
    </row>
    <row r="37" spans="1:4" x14ac:dyDescent="0.3">
      <c r="B37" s="4"/>
    </row>
    <row r="38" spans="1:4" x14ac:dyDescent="0.3">
      <c r="B38" s="4"/>
    </row>
    <row r="39" spans="1:4" x14ac:dyDescent="0.3">
      <c r="B39" s="4"/>
    </row>
    <row r="40" spans="1:4" x14ac:dyDescent="0.3">
      <c r="B40" s="4"/>
    </row>
    <row r="41" spans="1:4" x14ac:dyDescent="0.3">
      <c r="B41" s="4"/>
    </row>
    <row r="42" spans="1:4" x14ac:dyDescent="0.3">
      <c r="B42" s="4"/>
    </row>
    <row r="43" spans="1:4" x14ac:dyDescent="0.3">
      <c r="B43" s="4"/>
    </row>
    <row r="44" spans="1:4" x14ac:dyDescent="0.3">
      <c r="B44" s="4"/>
    </row>
    <row r="45" spans="1:4" x14ac:dyDescent="0.3">
      <c r="B45" s="4"/>
    </row>
    <row r="46" spans="1:4" x14ac:dyDescent="0.3">
      <c r="B46" s="4"/>
      <c r="D46" s="4"/>
    </row>
    <row r="47" spans="1:4" x14ac:dyDescent="0.3">
      <c r="B47" s="4"/>
      <c r="D47" s="4"/>
    </row>
    <row r="48" spans="1:4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1"/>
  <sheetViews>
    <sheetView topLeftCell="A12" zoomScaleNormal="100" workbookViewId="0">
      <selection activeCell="G34" sqref="G34"/>
    </sheetView>
  </sheetViews>
  <sheetFormatPr defaultRowHeight="14.4" x14ac:dyDescent="0.3"/>
  <cols>
    <col min="1" max="1" width="11" customWidth="1"/>
    <col min="2" max="2" width="12.109375" bestFit="1" customWidth="1"/>
    <col min="3" max="3" width="11.109375" bestFit="1" customWidth="1"/>
    <col min="6" max="6" width="9.5546875" bestFit="1" customWidth="1"/>
    <col min="7" max="8" width="11.109375" bestFit="1" customWidth="1"/>
  </cols>
  <sheetData>
    <row r="1" spans="1:9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76</v>
      </c>
    </row>
    <row r="2" spans="1:9" x14ac:dyDescent="0.3">
      <c r="A2" s="1">
        <v>44763</v>
      </c>
      <c r="C2" s="11">
        <f>SUM(D2:H2)</f>
        <v>10675</v>
      </c>
      <c r="D2" s="11"/>
      <c r="E2" s="11"/>
      <c r="F2" s="11"/>
      <c r="G2" s="11">
        <v>175</v>
      </c>
      <c r="H2" s="11">
        <v>10500</v>
      </c>
    </row>
    <row r="3" spans="1:9" x14ac:dyDescent="0.3">
      <c r="A3" s="1"/>
      <c r="C3" s="4"/>
      <c r="D3" s="4"/>
      <c r="E3" s="4"/>
      <c r="F3" s="4"/>
      <c r="G3" s="4"/>
      <c r="H3" s="4"/>
      <c r="I3" s="4"/>
    </row>
    <row r="4" spans="1:9" x14ac:dyDescent="0.3">
      <c r="A4" s="1"/>
      <c r="C4" s="4"/>
      <c r="D4" s="4"/>
      <c r="E4" s="4"/>
      <c r="F4" s="4"/>
      <c r="G4" s="4"/>
      <c r="H4" s="4"/>
      <c r="I4" s="4"/>
    </row>
    <row r="5" spans="1:9" x14ac:dyDescent="0.3">
      <c r="A5" s="1"/>
      <c r="C5" s="4"/>
      <c r="D5" s="4"/>
      <c r="E5" s="4"/>
      <c r="F5" s="4"/>
      <c r="G5" s="4"/>
      <c r="H5" s="4"/>
      <c r="I5" s="4"/>
    </row>
    <row r="6" spans="1:9" x14ac:dyDescent="0.3">
      <c r="C6" s="4">
        <f>SUM(C2:C5)</f>
        <v>10675</v>
      </c>
      <c r="D6" s="4"/>
      <c r="E6" s="4">
        <f>SUM(E2:E5)</f>
        <v>0</v>
      </c>
      <c r="F6" s="4">
        <f>SUM(F2:F5)</f>
        <v>0</v>
      </c>
      <c r="G6" s="4">
        <f>SUM(G2:G5)</f>
        <v>175</v>
      </c>
      <c r="H6" s="4">
        <f>SUM(H2:H5)</f>
        <v>10500</v>
      </c>
      <c r="I6" s="4"/>
    </row>
    <row r="7" spans="1:9" x14ac:dyDescent="0.3">
      <c r="C7" s="4"/>
      <c r="D7" s="4"/>
      <c r="E7" s="4"/>
      <c r="F7" s="4"/>
      <c r="G7" s="4"/>
      <c r="H7" s="4"/>
      <c r="I7" s="4"/>
    </row>
    <row r="8" spans="1:9" x14ac:dyDescent="0.3">
      <c r="C8" s="4"/>
      <c r="D8" s="4"/>
      <c r="E8" s="4"/>
      <c r="F8" s="4"/>
      <c r="G8" s="4"/>
      <c r="H8" s="4"/>
      <c r="I8" s="4"/>
    </row>
    <row r="9" spans="1:9" x14ac:dyDescent="0.3">
      <c r="A9" t="s">
        <v>38</v>
      </c>
    </row>
    <row r="10" spans="1:9" x14ac:dyDescent="0.3">
      <c r="A10" t="s">
        <v>124</v>
      </c>
      <c r="B10" s="4" t="s">
        <v>133</v>
      </c>
      <c r="C10" s="4" t="s">
        <v>78</v>
      </c>
      <c r="D10" t="s">
        <v>89</v>
      </c>
      <c r="E10" t="s">
        <v>125</v>
      </c>
      <c r="F10" t="s">
        <v>126</v>
      </c>
    </row>
    <row r="11" spans="1:9" x14ac:dyDescent="0.3">
      <c r="A11" s="7">
        <v>44749</v>
      </c>
      <c r="B11" s="4" t="s">
        <v>284</v>
      </c>
      <c r="C11" s="4">
        <v>58</v>
      </c>
      <c r="D11" t="s">
        <v>285</v>
      </c>
      <c r="E11" t="s">
        <v>286</v>
      </c>
      <c r="F11" s="7">
        <v>44749</v>
      </c>
    </row>
    <row r="12" spans="1:9" x14ac:dyDescent="0.3">
      <c r="A12" s="7">
        <v>44763</v>
      </c>
      <c r="B12" t="s">
        <v>197</v>
      </c>
      <c r="C12" s="4">
        <v>600</v>
      </c>
      <c r="D12" t="s">
        <v>42</v>
      </c>
      <c r="E12">
        <v>5265</v>
      </c>
      <c r="F12" s="7">
        <v>44762</v>
      </c>
    </row>
    <row r="13" spans="1:9" x14ac:dyDescent="0.3">
      <c r="A13" s="7">
        <v>44763</v>
      </c>
      <c r="B13" t="s">
        <v>264</v>
      </c>
      <c r="C13" s="4">
        <v>80</v>
      </c>
      <c r="D13" t="s">
        <v>265</v>
      </c>
      <c r="E13">
        <v>5266</v>
      </c>
      <c r="F13" s="7">
        <v>44762</v>
      </c>
    </row>
    <row r="14" spans="1:9" x14ac:dyDescent="0.3">
      <c r="A14" s="1"/>
      <c r="C14" s="4">
        <f>SUM(C11:C13)</f>
        <v>738</v>
      </c>
      <c r="F14" s="7"/>
    </row>
    <row r="16" spans="1:9" x14ac:dyDescent="0.3">
      <c r="A16" t="s">
        <v>51</v>
      </c>
    </row>
    <row r="17" spans="1:9" x14ac:dyDescent="0.3">
      <c r="A17" s="7">
        <v>44763</v>
      </c>
    </row>
    <row r="18" spans="1:9" x14ac:dyDescent="0.3">
      <c r="A18" t="s">
        <v>256</v>
      </c>
      <c r="B18" s="4">
        <v>25</v>
      </c>
      <c r="C18" t="s">
        <v>42</v>
      </c>
      <c r="G18" s="4">
        <v>25</v>
      </c>
      <c r="H18" t="s">
        <v>42</v>
      </c>
    </row>
    <row r="19" spans="1:9" x14ac:dyDescent="0.3">
      <c r="A19" t="s">
        <v>256</v>
      </c>
      <c r="B19" s="4">
        <v>3000</v>
      </c>
      <c r="C19" t="s">
        <v>76</v>
      </c>
      <c r="D19" t="s">
        <v>210</v>
      </c>
      <c r="G19" s="4">
        <v>25</v>
      </c>
      <c r="H19" t="s">
        <v>42</v>
      </c>
    </row>
    <row r="20" spans="1:9" x14ac:dyDescent="0.3">
      <c r="A20" t="s">
        <v>201</v>
      </c>
      <c r="B20" s="4">
        <v>25</v>
      </c>
      <c r="C20" t="s">
        <v>42</v>
      </c>
      <c r="G20" s="4">
        <v>25</v>
      </c>
      <c r="H20" t="s">
        <v>42</v>
      </c>
    </row>
    <row r="21" spans="1:9" x14ac:dyDescent="0.3">
      <c r="A21" t="s">
        <v>203</v>
      </c>
      <c r="B21" s="4">
        <v>25</v>
      </c>
      <c r="C21" t="s">
        <v>42</v>
      </c>
      <c r="G21" s="4">
        <v>25</v>
      </c>
      <c r="H21" t="s">
        <v>42</v>
      </c>
      <c r="I21" t="s">
        <v>12</v>
      </c>
    </row>
    <row r="22" spans="1:9" x14ac:dyDescent="0.3">
      <c r="A22" t="s">
        <v>203</v>
      </c>
      <c r="B22" s="4">
        <v>200</v>
      </c>
      <c r="C22" t="s">
        <v>76</v>
      </c>
      <c r="D22" t="s">
        <v>267</v>
      </c>
      <c r="G22" s="4">
        <v>25</v>
      </c>
      <c r="H22" t="s">
        <v>42</v>
      </c>
    </row>
    <row r="23" spans="1:9" x14ac:dyDescent="0.3">
      <c r="A23" t="s">
        <v>203</v>
      </c>
      <c r="B23" s="4">
        <v>2500</v>
      </c>
      <c r="C23" t="s">
        <v>76</v>
      </c>
      <c r="D23" t="s">
        <v>88</v>
      </c>
      <c r="G23" s="4">
        <v>25</v>
      </c>
      <c r="H23" t="s">
        <v>42</v>
      </c>
    </row>
    <row r="24" spans="1:9" x14ac:dyDescent="0.3">
      <c r="A24" t="s">
        <v>203</v>
      </c>
      <c r="B24" s="4">
        <v>25</v>
      </c>
      <c r="C24" t="s">
        <v>42</v>
      </c>
      <c r="D24" t="s">
        <v>12</v>
      </c>
      <c r="G24" s="4">
        <v>25</v>
      </c>
      <c r="H24" t="s">
        <v>42</v>
      </c>
      <c r="I24" t="s">
        <v>271</v>
      </c>
    </row>
    <row r="25" spans="1:9" x14ac:dyDescent="0.3">
      <c r="A25" t="s">
        <v>204</v>
      </c>
      <c r="B25" s="4">
        <v>25</v>
      </c>
      <c r="C25" t="s">
        <v>42</v>
      </c>
      <c r="G25" s="4">
        <v>2500</v>
      </c>
      <c r="H25" t="s">
        <v>76</v>
      </c>
      <c r="I25" t="s">
        <v>88</v>
      </c>
    </row>
    <row r="26" spans="1:9" x14ac:dyDescent="0.3">
      <c r="A26" t="s">
        <v>257</v>
      </c>
      <c r="B26" s="4">
        <v>500</v>
      </c>
      <c r="C26" t="s">
        <v>76</v>
      </c>
      <c r="D26" t="s">
        <v>210</v>
      </c>
      <c r="G26" s="4">
        <v>2500</v>
      </c>
      <c r="H26" t="s">
        <v>76</v>
      </c>
      <c r="I26" t="s">
        <v>88</v>
      </c>
    </row>
    <row r="27" spans="1:9" x14ac:dyDescent="0.3">
      <c r="A27" t="s">
        <v>258</v>
      </c>
      <c r="B27" s="4">
        <v>2500</v>
      </c>
      <c r="C27" t="s">
        <v>76</v>
      </c>
      <c r="D27" t="s">
        <v>88</v>
      </c>
      <c r="G27" s="4">
        <v>3000</v>
      </c>
      <c r="H27" t="s">
        <v>76</v>
      </c>
      <c r="I27" t="s">
        <v>210</v>
      </c>
    </row>
    <row r="28" spans="1:9" x14ac:dyDescent="0.3">
      <c r="A28" s="7" t="s">
        <v>259</v>
      </c>
      <c r="B28" s="4">
        <v>500</v>
      </c>
      <c r="C28" t="s">
        <v>76</v>
      </c>
      <c r="D28" t="s">
        <v>210</v>
      </c>
      <c r="G28" s="4">
        <v>500</v>
      </c>
      <c r="H28" t="s">
        <v>76</v>
      </c>
      <c r="I28" t="s">
        <v>210</v>
      </c>
    </row>
    <row r="29" spans="1:9" x14ac:dyDescent="0.3">
      <c r="A29" t="s">
        <v>260</v>
      </c>
      <c r="B29" s="4">
        <v>25</v>
      </c>
      <c r="C29" t="s">
        <v>42</v>
      </c>
      <c r="G29" s="4">
        <v>500</v>
      </c>
      <c r="H29" t="s">
        <v>76</v>
      </c>
      <c r="I29" t="s">
        <v>210</v>
      </c>
    </row>
    <row r="30" spans="1:9" x14ac:dyDescent="0.3">
      <c r="A30" t="s">
        <v>260</v>
      </c>
      <c r="B30" s="4">
        <v>200</v>
      </c>
      <c r="C30" t="s">
        <v>76</v>
      </c>
      <c r="D30" t="s">
        <v>267</v>
      </c>
      <c r="G30" s="4">
        <v>500</v>
      </c>
      <c r="H30" t="s">
        <v>76</v>
      </c>
      <c r="I30" t="s">
        <v>269</v>
      </c>
    </row>
    <row r="31" spans="1:9" x14ac:dyDescent="0.3">
      <c r="A31" t="s">
        <v>268</v>
      </c>
      <c r="B31" s="4">
        <v>1100</v>
      </c>
      <c r="C31" t="s">
        <v>76</v>
      </c>
      <c r="D31" t="s">
        <v>269</v>
      </c>
      <c r="G31" s="4">
        <v>200</v>
      </c>
      <c r="H31" t="s">
        <v>76</v>
      </c>
      <c r="I31" t="s">
        <v>267</v>
      </c>
    </row>
    <row r="32" spans="1:9" x14ac:dyDescent="0.3">
      <c r="A32" t="s">
        <v>270</v>
      </c>
      <c r="B32" s="4">
        <v>25</v>
      </c>
      <c r="C32" t="s">
        <v>42</v>
      </c>
      <c r="D32" t="s">
        <v>271</v>
      </c>
      <c r="G32" s="4">
        <v>200</v>
      </c>
      <c r="H32" t="s">
        <v>76</v>
      </c>
      <c r="I32" t="s">
        <v>267</v>
      </c>
    </row>
    <row r="33" spans="1:8" x14ac:dyDescent="0.3">
      <c r="B33" s="4">
        <f>SUM(B18:B32)</f>
        <v>10675</v>
      </c>
      <c r="G33" s="4">
        <v>600</v>
      </c>
      <c r="H33" s="4"/>
    </row>
    <row r="34" spans="1:8" x14ac:dyDescent="0.3">
      <c r="B34" s="4"/>
      <c r="G34" s="4">
        <f>SUM(G18:G33)</f>
        <v>10675</v>
      </c>
      <c r="H34" s="4"/>
    </row>
    <row r="35" spans="1:8" x14ac:dyDescent="0.3">
      <c r="B35" s="4"/>
      <c r="H35" s="4"/>
    </row>
    <row r="36" spans="1:8" x14ac:dyDescent="0.3">
      <c r="B36" s="4"/>
      <c r="H36" s="4"/>
    </row>
    <row r="37" spans="1:8" x14ac:dyDescent="0.3">
      <c r="B37" s="4"/>
    </row>
    <row r="38" spans="1:8" x14ac:dyDescent="0.3">
      <c r="A38" s="7"/>
      <c r="B38" s="4"/>
    </row>
    <row r="39" spans="1:8" x14ac:dyDescent="0.3">
      <c r="B39" s="4"/>
    </row>
    <row r="40" spans="1:8" x14ac:dyDescent="0.3">
      <c r="B40" s="4"/>
    </row>
    <row r="41" spans="1:8" x14ac:dyDescent="0.3">
      <c r="B41" s="4"/>
    </row>
    <row r="42" spans="1:8" x14ac:dyDescent="0.3">
      <c r="B42" s="4"/>
    </row>
    <row r="43" spans="1:8" x14ac:dyDescent="0.3">
      <c r="B43" s="4"/>
    </row>
    <row r="44" spans="1:8" x14ac:dyDescent="0.3">
      <c r="A44" s="7"/>
      <c r="B44" s="4"/>
    </row>
    <row r="45" spans="1:8" x14ac:dyDescent="0.3">
      <c r="B45" s="4"/>
    </row>
    <row r="46" spans="1:8" x14ac:dyDescent="0.3">
      <c r="B46" s="4"/>
    </row>
    <row r="47" spans="1:8" x14ac:dyDescent="0.3">
      <c r="B47" s="4"/>
    </row>
    <row r="48" spans="1:8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</sheetData>
  <sortState ref="G25:I32">
    <sortCondition ref="I25:I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68"/>
  <sheetViews>
    <sheetView topLeftCell="A52" zoomScaleNormal="100" zoomScaleSheetLayoutView="100" workbookViewId="0">
      <selection activeCell="D11" sqref="D11"/>
    </sheetView>
  </sheetViews>
  <sheetFormatPr defaultRowHeight="14.4" x14ac:dyDescent="0.3"/>
  <cols>
    <col min="1" max="1" width="18.109375" bestFit="1" customWidth="1"/>
    <col min="2" max="2" width="15.109375" style="4" customWidth="1"/>
    <col min="3" max="3" width="12.109375" bestFit="1" customWidth="1"/>
    <col min="6" max="6" width="9.5546875" bestFit="1" customWidth="1"/>
    <col min="8" max="8" width="12.88671875" bestFit="1" customWidth="1"/>
    <col min="9" max="9" width="12.21875" bestFit="1" customWidth="1"/>
    <col min="10" max="10" width="11.109375" bestFit="1" customWidth="1"/>
  </cols>
  <sheetData>
    <row r="1" spans="1:10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290</v>
      </c>
      <c r="I1" s="11" t="s">
        <v>291</v>
      </c>
      <c r="J1" s="11" t="s">
        <v>292</v>
      </c>
    </row>
    <row r="2" spans="1:10" x14ac:dyDescent="0.3">
      <c r="A2" s="1">
        <v>44776</v>
      </c>
      <c r="C2" s="4">
        <f>SUM(D2:J2)</f>
        <v>6560</v>
      </c>
      <c r="D2" s="4">
        <v>110</v>
      </c>
      <c r="E2" s="4"/>
      <c r="F2" s="4"/>
      <c r="G2" s="4"/>
      <c r="H2" s="4">
        <v>3000</v>
      </c>
      <c r="I2" s="4">
        <v>3250</v>
      </c>
      <c r="J2" s="4">
        <v>200</v>
      </c>
    </row>
    <row r="3" spans="1:10" x14ac:dyDescent="0.3">
      <c r="A3" s="1">
        <v>44781</v>
      </c>
      <c r="C3" s="4">
        <f>SUM(D3:J3)</f>
        <v>2850</v>
      </c>
      <c r="D3" s="4"/>
      <c r="E3" s="4"/>
      <c r="F3" s="4"/>
      <c r="G3" s="4">
        <v>25</v>
      </c>
      <c r="H3" s="4">
        <v>1500</v>
      </c>
      <c r="I3" s="4">
        <v>425</v>
      </c>
      <c r="J3" s="4">
        <v>900</v>
      </c>
    </row>
    <row r="4" spans="1:10" x14ac:dyDescent="0.3">
      <c r="A4" s="1">
        <v>44791</v>
      </c>
      <c r="C4" s="4">
        <f>SUM(D4:J4)</f>
        <v>3825</v>
      </c>
      <c r="D4" s="4"/>
      <c r="E4" s="4"/>
      <c r="F4" s="4"/>
      <c r="G4" s="4">
        <v>125</v>
      </c>
      <c r="H4" s="4">
        <v>2000</v>
      </c>
      <c r="I4" s="4">
        <v>500</v>
      </c>
      <c r="J4" s="4">
        <v>1200</v>
      </c>
    </row>
    <row r="5" spans="1:10" x14ac:dyDescent="0.3">
      <c r="A5" s="1">
        <v>44795</v>
      </c>
      <c r="C5" s="4">
        <f>SUM(D5:J5)</f>
        <v>1905</v>
      </c>
      <c r="D5" s="4">
        <v>55</v>
      </c>
      <c r="E5" s="4"/>
      <c r="F5" s="4"/>
      <c r="G5" s="4"/>
      <c r="H5" s="4"/>
      <c r="I5" s="4">
        <v>1250</v>
      </c>
      <c r="J5" s="4">
        <v>600</v>
      </c>
    </row>
    <row r="6" spans="1:10" x14ac:dyDescent="0.3">
      <c r="A6" s="1"/>
      <c r="C6" s="4">
        <f>SUM(C2:C5)</f>
        <v>15140</v>
      </c>
      <c r="D6" s="4">
        <f t="shared" ref="D6:J6" si="0">SUM(D2:D5)</f>
        <v>165</v>
      </c>
      <c r="E6" s="4">
        <f t="shared" si="0"/>
        <v>0</v>
      </c>
      <c r="F6" s="4">
        <f t="shared" si="0"/>
        <v>0</v>
      </c>
      <c r="G6" s="4">
        <f t="shared" si="0"/>
        <v>150</v>
      </c>
      <c r="H6" s="4">
        <f t="shared" si="0"/>
        <v>6500</v>
      </c>
      <c r="I6" s="4">
        <f t="shared" si="0"/>
        <v>5425</v>
      </c>
      <c r="J6" s="4">
        <f t="shared" si="0"/>
        <v>2900</v>
      </c>
    </row>
    <row r="7" spans="1:10" x14ac:dyDescent="0.3">
      <c r="C7" s="4"/>
      <c r="D7" s="4"/>
      <c r="E7" s="4"/>
      <c r="F7" s="4"/>
      <c r="G7" s="4"/>
      <c r="H7" s="4"/>
    </row>
    <row r="8" spans="1:10" x14ac:dyDescent="0.3">
      <c r="A8" t="s">
        <v>38</v>
      </c>
    </row>
    <row r="9" spans="1:10" x14ac:dyDescent="0.3">
      <c r="A9" t="s">
        <v>124</v>
      </c>
      <c r="B9" s="4" t="s">
        <v>133</v>
      </c>
      <c r="C9" s="4" t="s">
        <v>78</v>
      </c>
      <c r="D9" t="s">
        <v>89</v>
      </c>
      <c r="E9" t="s">
        <v>125</v>
      </c>
      <c r="F9" t="s">
        <v>126</v>
      </c>
    </row>
    <row r="10" spans="1:10" x14ac:dyDescent="0.3">
      <c r="A10" s="1"/>
      <c r="B10" s="80" t="s">
        <v>196</v>
      </c>
      <c r="C10" s="4">
        <v>50</v>
      </c>
      <c r="D10" t="s">
        <v>266</v>
      </c>
      <c r="E10">
        <v>5267</v>
      </c>
      <c r="F10" s="7">
        <v>44762</v>
      </c>
    </row>
    <row r="11" spans="1:10" x14ac:dyDescent="0.3">
      <c r="A11" s="1">
        <v>44778</v>
      </c>
      <c r="B11" s="80" t="s">
        <v>282</v>
      </c>
      <c r="C11" s="4">
        <v>200</v>
      </c>
      <c r="D11" t="s">
        <v>283</v>
      </c>
      <c r="E11">
        <v>5268</v>
      </c>
      <c r="F11" s="7">
        <v>44771</v>
      </c>
    </row>
    <row r="12" spans="1:10" x14ac:dyDescent="0.3">
      <c r="A12" s="1">
        <v>44784</v>
      </c>
      <c r="B12" s="80" t="s">
        <v>316</v>
      </c>
      <c r="C12">
        <v>20.46</v>
      </c>
      <c r="D12" t="s">
        <v>317</v>
      </c>
      <c r="E12" s="14" t="s">
        <v>318</v>
      </c>
      <c r="F12" s="7">
        <v>44782</v>
      </c>
    </row>
    <row r="13" spans="1:10" x14ac:dyDescent="0.3">
      <c r="A13" s="1">
        <v>44783</v>
      </c>
      <c r="B13" s="80" t="s">
        <v>319</v>
      </c>
      <c r="C13" s="4">
        <v>100</v>
      </c>
      <c r="D13" t="s">
        <v>320</v>
      </c>
      <c r="E13" s="14" t="s">
        <v>318</v>
      </c>
      <c r="F13" s="7">
        <v>44783</v>
      </c>
    </row>
    <row r="14" spans="1:10" x14ac:dyDescent="0.3">
      <c r="A14" s="1">
        <v>44789</v>
      </c>
      <c r="B14" s="80" t="s">
        <v>328</v>
      </c>
      <c r="C14" s="4">
        <v>194</v>
      </c>
      <c r="D14" t="s">
        <v>329</v>
      </c>
      <c r="E14" s="14" t="s">
        <v>318</v>
      </c>
      <c r="F14" s="7">
        <v>44788</v>
      </c>
    </row>
    <row r="15" spans="1:10" x14ac:dyDescent="0.3">
      <c r="A15" s="1">
        <v>44791</v>
      </c>
      <c r="B15" s="80" t="s">
        <v>353</v>
      </c>
      <c r="C15" s="4">
        <v>880</v>
      </c>
      <c r="D15" t="s">
        <v>181</v>
      </c>
      <c r="E15">
        <v>5269</v>
      </c>
      <c r="F15" s="7">
        <v>44790</v>
      </c>
    </row>
    <row r="16" spans="1:10" x14ac:dyDescent="0.3">
      <c r="A16" s="1"/>
      <c r="B16" s="64" t="s">
        <v>196</v>
      </c>
      <c r="C16" s="4">
        <v>50</v>
      </c>
      <c r="D16" t="s">
        <v>266</v>
      </c>
      <c r="E16">
        <v>5270</v>
      </c>
      <c r="F16" s="7">
        <v>44790</v>
      </c>
    </row>
    <row r="17" spans="1:10" x14ac:dyDescent="0.3">
      <c r="A17" s="1">
        <v>44795</v>
      </c>
      <c r="B17" s="80" t="s">
        <v>135</v>
      </c>
      <c r="C17" s="4">
        <v>10249.81</v>
      </c>
      <c r="D17" t="s">
        <v>354</v>
      </c>
      <c r="E17">
        <v>5271</v>
      </c>
      <c r="F17" s="7">
        <v>44792</v>
      </c>
    </row>
    <row r="18" spans="1:10" x14ac:dyDescent="0.3">
      <c r="C18" s="4"/>
    </row>
    <row r="19" spans="1:10" x14ac:dyDescent="0.3">
      <c r="A19" t="s">
        <v>51</v>
      </c>
    </row>
    <row r="20" spans="1:10" x14ac:dyDescent="0.3">
      <c r="A20" s="7">
        <v>44776</v>
      </c>
    </row>
    <row r="21" spans="1:10" x14ac:dyDescent="0.3">
      <c r="A21" t="s">
        <v>91</v>
      </c>
      <c r="B21" s="4">
        <v>1500</v>
      </c>
      <c r="C21" t="s">
        <v>76</v>
      </c>
      <c r="D21" t="s">
        <v>210</v>
      </c>
      <c r="H21" s="4"/>
    </row>
    <row r="22" spans="1:10" x14ac:dyDescent="0.3">
      <c r="A22" t="s">
        <v>287</v>
      </c>
      <c r="B22" s="4">
        <v>250</v>
      </c>
      <c r="C22" t="s">
        <v>76</v>
      </c>
      <c r="D22" t="s">
        <v>88</v>
      </c>
      <c r="H22" s="4"/>
    </row>
    <row r="23" spans="1:10" x14ac:dyDescent="0.3">
      <c r="A23" t="s">
        <v>288</v>
      </c>
      <c r="B23" s="4">
        <v>55</v>
      </c>
      <c r="C23" t="s">
        <v>44</v>
      </c>
      <c r="H23" s="4"/>
    </row>
    <row r="24" spans="1:10" x14ac:dyDescent="0.3">
      <c r="A24" t="s">
        <v>289</v>
      </c>
      <c r="B24" s="4">
        <v>3000</v>
      </c>
      <c r="C24" t="s">
        <v>76</v>
      </c>
      <c r="D24" t="s">
        <v>88</v>
      </c>
      <c r="H24" s="4"/>
    </row>
    <row r="25" spans="1:10" x14ac:dyDescent="0.3">
      <c r="A25" t="s">
        <v>289</v>
      </c>
      <c r="B25" s="4">
        <v>200</v>
      </c>
      <c r="C25" t="s">
        <v>76</v>
      </c>
      <c r="D25" t="s">
        <v>274</v>
      </c>
      <c r="H25" s="4"/>
    </row>
    <row r="26" spans="1:10" x14ac:dyDescent="0.3">
      <c r="A26" t="s">
        <v>289</v>
      </c>
      <c r="B26" s="4">
        <v>55</v>
      </c>
      <c r="C26" t="s">
        <v>44</v>
      </c>
      <c r="H26" s="4"/>
    </row>
    <row r="27" spans="1:10" x14ac:dyDescent="0.3">
      <c r="A27" t="s">
        <v>96</v>
      </c>
      <c r="B27" s="4">
        <v>1500</v>
      </c>
      <c r="C27" t="s">
        <v>76</v>
      </c>
      <c r="D27" t="s">
        <v>210</v>
      </c>
      <c r="H27" s="4"/>
    </row>
    <row r="28" spans="1:10" x14ac:dyDescent="0.3">
      <c r="B28" s="4">
        <f>SUM(B21:B27)</f>
        <v>6560</v>
      </c>
      <c r="J28" s="4"/>
    </row>
    <row r="29" spans="1:10" x14ac:dyDescent="0.3">
      <c r="J29" s="4"/>
    </row>
    <row r="30" spans="1:10" x14ac:dyDescent="0.3">
      <c r="A30" s="7">
        <v>44781</v>
      </c>
      <c r="J30" s="4"/>
    </row>
    <row r="31" spans="1:10" x14ac:dyDescent="0.3">
      <c r="A31" s="7" t="s">
        <v>306</v>
      </c>
      <c r="B31" s="4">
        <v>100</v>
      </c>
      <c r="C31" t="s">
        <v>76</v>
      </c>
      <c r="D31" t="s">
        <v>274</v>
      </c>
      <c r="J31" s="4"/>
    </row>
    <row r="32" spans="1:10" x14ac:dyDescent="0.3">
      <c r="A32" s="7" t="s">
        <v>305</v>
      </c>
      <c r="B32" s="4">
        <v>100</v>
      </c>
      <c r="C32" t="s">
        <v>76</v>
      </c>
      <c r="D32" t="s">
        <v>88</v>
      </c>
      <c r="J32" s="4"/>
    </row>
    <row r="33" spans="1:10" x14ac:dyDescent="0.3">
      <c r="A33" s="7" t="s">
        <v>302</v>
      </c>
      <c r="B33" s="4">
        <v>100</v>
      </c>
      <c r="C33" t="s">
        <v>76</v>
      </c>
      <c r="D33" t="s">
        <v>88</v>
      </c>
      <c r="H33" s="4"/>
    </row>
    <row r="34" spans="1:10" x14ac:dyDescent="0.3">
      <c r="A34" s="7" t="s">
        <v>303</v>
      </c>
      <c r="B34" s="4">
        <v>100</v>
      </c>
      <c r="C34" t="s">
        <v>76</v>
      </c>
      <c r="D34" t="s">
        <v>88</v>
      </c>
      <c r="H34" s="4"/>
    </row>
    <row r="35" spans="1:10" x14ac:dyDescent="0.3">
      <c r="A35" s="7" t="s">
        <v>301</v>
      </c>
      <c r="B35" s="4">
        <v>1500</v>
      </c>
      <c r="C35" t="s">
        <v>76</v>
      </c>
      <c r="D35" t="s">
        <v>210</v>
      </c>
      <c r="H35" s="4"/>
    </row>
    <row r="36" spans="1:10" x14ac:dyDescent="0.3">
      <c r="A36" s="7" t="s">
        <v>301</v>
      </c>
      <c r="B36" s="4">
        <v>25</v>
      </c>
      <c r="C36" t="s">
        <v>42</v>
      </c>
      <c r="H36" s="4"/>
    </row>
    <row r="37" spans="1:10" x14ac:dyDescent="0.3">
      <c r="A37" t="s">
        <v>300</v>
      </c>
      <c r="B37" s="4">
        <v>800</v>
      </c>
      <c r="C37" t="s">
        <v>76</v>
      </c>
      <c r="D37" t="s">
        <v>254</v>
      </c>
      <c r="H37" s="4"/>
    </row>
    <row r="38" spans="1:10" x14ac:dyDescent="0.3">
      <c r="A38" t="s">
        <v>300</v>
      </c>
      <c r="B38" s="4">
        <v>25</v>
      </c>
      <c r="C38" t="s">
        <v>76</v>
      </c>
      <c r="D38" t="s">
        <v>88</v>
      </c>
      <c r="E38" t="s">
        <v>43</v>
      </c>
      <c r="H38" s="4"/>
    </row>
    <row r="39" spans="1:10" x14ac:dyDescent="0.3">
      <c r="A39" s="7" t="s">
        <v>304</v>
      </c>
      <c r="B39" s="4">
        <v>100</v>
      </c>
      <c r="C39" t="s">
        <v>76</v>
      </c>
      <c r="D39" t="s">
        <v>88</v>
      </c>
      <c r="H39" s="4"/>
    </row>
    <row r="40" spans="1:10" x14ac:dyDescent="0.3">
      <c r="B40" s="4">
        <f>SUM(B31:B39)</f>
        <v>2850</v>
      </c>
      <c r="H40" s="4"/>
    </row>
    <row r="41" spans="1:10" x14ac:dyDescent="0.3">
      <c r="H41" s="4"/>
    </row>
    <row r="42" spans="1:10" x14ac:dyDescent="0.3">
      <c r="A42" s="7">
        <v>44791</v>
      </c>
      <c r="J42" s="4"/>
    </row>
    <row r="43" spans="1:10" x14ac:dyDescent="0.3">
      <c r="A43" t="s">
        <v>342</v>
      </c>
      <c r="B43" s="4">
        <v>500</v>
      </c>
      <c r="C43" t="s">
        <v>343</v>
      </c>
      <c r="D43" t="s">
        <v>210</v>
      </c>
      <c r="H43" s="4"/>
    </row>
    <row r="44" spans="1:10" x14ac:dyDescent="0.3">
      <c r="A44" t="s">
        <v>344</v>
      </c>
      <c r="B44" s="4">
        <v>1500</v>
      </c>
      <c r="C44" t="s">
        <v>343</v>
      </c>
      <c r="D44" t="s">
        <v>210</v>
      </c>
      <c r="H44" s="4"/>
    </row>
    <row r="45" spans="1:10" x14ac:dyDescent="0.3">
      <c r="A45" s="7" t="s">
        <v>345</v>
      </c>
      <c r="B45" s="4">
        <v>25</v>
      </c>
      <c r="C45" t="s">
        <v>42</v>
      </c>
      <c r="D45" t="s">
        <v>43</v>
      </c>
      <c r="H45" s="4"/>
    </row>
    <row r="46" spans="1:10" x14ac:dyDescent="0.3">
      <c r="A46" t="s">
        <v>346</v>
      </c>
      <c r="B46" s="4">
        <v>25</v>
      </c>
      <c r="C46" t="s">
        <v>42</v>
      </c>
      <c r="D46" t="s">
        <v>43</v>
      </c>
      <c r="F46" s="4"/>
      <c r="H46" s="4"/>
    </row>
    <row r="47" spans="1:10" x14ac:dyDescent="0.3">
      <c r="A47" t="s">
        <v>204</v>
      </c>
      <c r="B47" s="4">
        <v>25</v>
      </c>
      <c r="C47" t="s">
        <v>42</v>
      </c>
      <c r="F47" s="4"/>
      <c r="H47" s="4"/>
    </row>
    <row r="48" spans="1:10" x14ac:dyDescent="0.3">
      <c r="A48" t="s">
        <v>347</v>
      </c>
      <c r="B48" s="4">
        <v>800</v>
      </c>
      <c r="C48" t="s">
        <v>343</v>
      </c>
      <c r="D48" t="s">
        <v>274</v>
      </c>
      <c r="F48" s="4"/>
      <c r="H48" s="4"/>
    </row>
    <row r="49" spans="1:8" x14ac:dyDescent="0.3">
      <c r="A49" t="s">
        <v>288</v>
      </c>
      <c r="B49" s="4">
        <v>25</v>
      </c>
      <c r="C49" t="s">
        <v>42</v>
      </c>
      <c r="F49" s="4"/>
      <c r="H49" s="4"/>
    </row>
    <row r="50" spans="1:8" x14ac:dyDescent="0.3">
      <c r="A50" t="s">
        <v>348</v>
      </c>
      <c r="B50" s="4">
        <v>25</v>
      </c>
      <c r="C50" t="s">
        <v>42</v>
      </c>
      <c r="F50" s="4"/>
      <c r="H50" s="4"/>
    </row>
    <row r="51" spans="1:8" x14ac:dyDescent="0.3">
      <c r="A51" t="s">
        <v>349</v>
      </c>
      <c r="B51" s="4">
        <v>200</v>
      </c>
      <c r="C51" t="s">
        <v>343</v>
      </c>
      <c r="D51" t="s">
        <v>274</v>
      </c>
      <c r="F51" s="4"/>
      <c r="H51" s="4"/>
    </row>
    <row r="52" spans="1:8" x14ac:dyDescent="0.3">
      <c r="A52" t="s">
        <v>350</v>
      </c>
      <c r="B52" s="4">
        <v>200</v>
      </c>
      <c r="C52" t="s">
        <v>343</v>
      </c>
      <c r="D52" t="s">
        <v>274</v>
      </c>
      <c r="F52" s="4"/>
      <c r="H52" s="4"/>
    </row>
    <row r="53" spans="1:8" x14ac:dyDescent="0.3">
      <c r="A53" t="s">
        <v>351</v>
      </c>
      <c r="B53" s="4">
        <v>250</v>
      </c>
      <c r="C53" t="s">
        <v>343</v>
      </c>
      <c r="D53" t="s">
        <v>88</v>
      </c>
      <c r="F53" s="4"/>
      <c r="H53" s="4"/>
    </row>
    <row r="54" spans="1:8" x14ac:dyDescent="0.3">
      <c r="A54" t="s">
        <v>352</v>
      </c>
      <c r="B54" s="4">
        <v>250</v>
      </c>
      <c r="C54" t="s">
        <v>343</v>
      </c>
      <c r="D54" t="s">
        <v>88</v>
      </c>
      <c r="F54" s="4"/>
      <c r="H54" s="4"/>
    </row>
    <row r="55" spans="1:8" x14ac:dyDescent="0.3">
      <c r="B55" s="4">
        <f>SUM(B43:B54)</f>
        <v>3825</v>
      </c>
      <c r="F55" s="4"/>
    </row>
    <row r="56" spans="1:8" x14ac:dyDescent="0.3">
      <c r="F56" s="4"/>
    </row>
    <row r="57" spans="1:8" x14ac:dyDescent="0.3">
      <c r="A57" s="7">
        <v>44795</v>
      </c>
      <c r="F57" s="4"/>
    </row>
    <row r="58" spans="1:8" x14ac:dyDescent="0.3">
      <c r="A58" t="s">
        <v>362</v>
      </c>
      <c r="B58" s="4">
        <v>300</v>
      </c>
      <c r="C58" t="s">
        <v>76</v>
      </c>
      <c r="D58" t="s">
        <v>274</v>
      </c>
      <c r="F58" s="4"/>
      <c r="H58" s="4"/>
    </row>
    <row r="59" spans="1:8" x14ac:dyDescent="0.3">
      <c r="A59" t="s">
        <v>360</v>
      </c>
      <c r="B59" s="4">
        <v>1000</v>
      </c>
      <c r="C59" t="s">
        <v>76</v>
      </c>
      <c r="D59" t="s">
        <v>88</v>
      </c>
      <c r="F59" s="4"/>
      <c r="H59" s="4"/>
    </row>
    <row r="60" spans="1:8" x14ac:dyDescent="0.3">
      <c r="A60" t="s">
        <v>363</v>
      </c>
      <c r="B60" s="4">
        <v>100</v>
      </c>
      <c r="C60" t="s">
        <v>76</v>
      </c>
      <c r="D60" t="s">
        <v>88</v>
      </c>
      <c r="F60" s="4"/>
      <c r="H60" s="4"/>
    </row>
    <row r="61" spans="1:8" x14ac:dyDescent="0.3">
      <c r="A61" t="s">
        <v>120</v>
      </c>
      <c r="B61" s="4">
        <v>300</v>
      </c>
      <c r="C61" t="s">
        <v>76</v>
      </c>
      <c r="D61" t="s">
        <v>274</v>
      </c>
      <c r="F61" s="4"/>
      <c r="H61" s="4"/>
    </row>
    <row r="62" spans="1:8" x14ac:dyDescent="0.3">
      <c r="A62" t="s">
        <v>358</v>
      </c>
      <c r="B62" s="4">
        <v>50</v>
      </c>
      <c r="C62" t="s">
        <v>76</v>
      </c>
      <c r="D62" t="s">
        <v>88</v>
      </c>
      <c r="F62" s="4"/>
      <c r="H62" s="4"/>
    </row>
    <row r="63" spans="1:8" x14ac:dyDescent="0.3">
      <c r="A63" t="s">
        <v>359</v>
      </c>
      <c r="B63" s="4">
        <v>55</v>
      </c>
      <c r="C63" t="s">
        <v>44</v>
      </c>
      <c r="F63" s="4"/>
      <c r="H63" s="4"/>
    </row>
    <row r="64" spans="1:8" x14ac:dyDescent="0.3">
      <c r="A64" t="s">
        <v>361</v>
      </c>
      <c r="B64" s="4">
        <v>100</v>
      </c>
      <c r="C64" t="s">
        <v>76</v>
      </c>
      <c r="D64" t="s">
        <v>88</v>
      </c>
      <c r="F64" s="4"/>
      <c r="H64" s="4"/>
    </row>
    <row r="65" spans="1:6" x14ac:dyDescent="0.3">
      <c r="B65" s="4">
        <f>SUM(B58:B64)</f>
        <v>1905</v>
      </c>
      <c r="F65" s="4"/>
    </row>
    <row r="68" spans="1:6" x14ac:dyDescent="0.3">
      <c r="A68" s="7"/>
    </row>
  </sheetData>
  <sortState ref="H21:J27">
    <sortCondition ref="I21:I27"/>
    <sortCondition ref="J21:J2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workbookViewId="0">
      <selection activeCell="B30" sqref="B30"/>
    </sheetView>
  </sheetViews>
  <sheetFormatPr defaultRowHeight="14.4" x14ac:dyDescent="0.3"/>
  <cols>
    <col min="1" max="1" width="11.21875" customWidth="1"/>
    <col min="2" max="2" width="14.5546875" style="4" customWidth="1"/>
    <col min="3" max="3" width="11.109375" bestFit="1" customWidth="1"/>
    <col min="4" max="4" width="11.109375" customWidth="1"/>
    <col min="5" max="5" width="7.44140625" bestFit="1" customWidth="1"/>
    <col min="6" max="6" width="9.5546875" bestFit="1" customWidth="1"/>
    <col min="7" max="7" width="10.109375" bestFit="1" customWidth="1"/>
    <col min="8" max="8" width="11.109375" bestFit="1" customWidth="1"/>
    <col min="9" max="9" width="10.109375" bestFit="1" customWidth="1"/>
    <col min="10" max="10" width="11.109375" bestFit="1" customWidth="1"/>
  </cols>
  <sheetData>
    <row r="1" spans="1:10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291</v>
      </c>
      <c r="I1" s="11" t="s">
        <v>392</v>
      </c>
      <c r="J1" s="11" t="s">
        <v>290</v>
      </c>
    </row>
    <row r="2" spans="1:10" x14ac:dyDescent="0.3">
      <c r="A2" s="1">
        <v>44816</v>
      </c>
      <c r="C2" s="4">
        <f>SUM(D2:I2)</f>
        <v>645</v>
      </c>
      <c r="D2" s="4"/>
      <c r="E2" s="4"/>
      <c r="F2" s="4"/>
      <c r="G2" s="4"/>
      <c r="H2" s="4">
        <v>345</v>
      </c>
      <c r="I2" s="4">
        <v>300</v>
      </c>
    </row>
    <row r="3" spans="1:10" x14ac:dyDescent="0.3">
      <c r="A3" s="1">
        <v>44826</v>
      </c>
      <c r="C3" s="4">
        <f>SUM(D3:J3)</f>
        <v>17958.239999999998</v>
      </c>
      <c r="D3" s="4"/>
      <c r="E3" s="4"/>
      <c r="F3" s="4"/>
      <c r="G3" s="4"/>
      <c r="H3" s="4">
        <v>9000</v>
      </c>
      <c r="I3" s="4">
        <v>7758.24</v>
      </c>
      <c r="J3" s="4">
        <v>1200</v>
      </c>
    </row>
    <row r="4" spans="1:10" x14ac:dyDescent="0.3">
      <c r="A4" s="1"/>
      <c r="C4" s="4"/>
      <c r="D4" s="4"/>
      <c r="E4" s="4"/>
      <c r="F4" s="4"/>
      <c r="G4" s="4"/>
      <c r="H4" s="4"/>
      <c r="I4" s="4"/>
    </row>
    <row r="5" spans="1:10" x14ac:dyDescent="0.3">
      <c r="A5" s="1"/>
      <c r="C5" s="4"/>
      <c r="D5" s="4"/>
      <c r="E5" s="4"/>
      <c r="F5" s="4"/>
      <c r="G5" s="4"/>
      <c r="H5" s="4"/>
      <c r="I5" s="4"/>
    </row>
    <row r="6" spans="1:10" x14ac:dyDescent="0.3">
      <c r="A6" s="1"/>
      <c r="C6" s="4">
        <f>SUM(C2:C5)</f>
        <v>18603.239999999998</v>
      </c>
      <c r="D6" s="4">
        <f t="shared" ref="D6:G6" si="0">SUM(D2:D5)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>SUM(H2:H5)</f>
        <v>9345</v>
      </c>
      <c r="I6" s="4">
        <f>SUM(I2:I5)</f>
        <v>8058.24</v>
      </c>
      <c r="J6" s="4">
        <f>SUM(J2:J5)</f>
        <v>1200</v>
      </c>
    </row>
    <row r="7" spans="1:10" x14ac:dyDescent="0.3">
      <c r="C7" s="4"/>
      <c r="D7" s="4"/>
      <c r="E7" s="4"/>
      <c r="F7" s="4"/>
      <c r="G7" s="4"/>
      <c r="H7" s="4"/>
    </row>
    <row r="8" spans="1:10" x14ac:dyDescent="0.3">
      <c r="A8" t="s">
        <v>38</v>
      </c>
    </row>
    <row r="9" spans="1:10" x14ac:dyDescent="0.3">
      <c r="A9" t="s">
        <v>124</v>
      </c>
      <c r="B9" s="4" t="s">
        <v>133</v>
      </c>
      <c r="C9" s="4" t="s">
        <v>78</v>
      </c>
      <c r="D9" t="s">
        <v>89</v>
      </c>
      <c r="E9" t="s">
        <v>125</v>
      </c>
      <c r="F9" t="s">
        <v>126</v>
      </c>
    </row>
    <row r="10" spans="1:10" x14ac:dyDescent="0.3">
      <c r="A10" s="1">
        <v>44819</v>
      </c>
      <c r="B10" t="s">
        <v>382</v>
      </c>
      <c r="C10" s="4">
        <v>200</v>
      </c>
      <c r="D10" t="s">
        <v>393</v>
      </c>
      <c r="E10">
        <v>5272</v>
      </c>
      <c r="F10" s="7">
        <v>44814</v>
      </c>
    </row>
    <row r="11" spans="1:10" x14ac:dyDescent="0.3">
      <c r="A11" s="1">
        <v>44817</v>
      </c>
      <c r="B11" t="s">
        <v>384</v>
      </c>
      <c r="C11" s="4">
        <v>250</v>
      </c>
      <c r="D11" t="s">
        <v>394</v>
      </c>
      <c r="E11">
        <v>5273</v>
      </c>
      <c r="F11" s="7">
        <v>44814</v>
      </c>
    </row>
    <row r="12" spans="1:10" x14ac:dyDescent="0.3">
      <c r="A12" s="1">
        <v>44823</v>
      </c>
      <c r="B12" t="s">
        <v>386</v>
      </c>
      <c r="C12" s="4">
        <v>150</v>
      </c>
      <c r="D12" t="s">
        <v>395</v>
      </c>
      <c r="E12">
        <v>5275</v>
      </c>
      <c r="F12" s="7">
        <v>44814</v>
      </c>
    </row>
    <row r="13" spans="1:10" x14ac:dyDescent="0.3">
      <c r="A13" s="1">
        <v>44832</v>
      </c>
      <c r="B13" t="s">
        <v>312</v>
      </c>
      <c r="C13" s="4">
        <v>272.54000000000002</v>
      </c>
      <c r="D13" t="s">
        <v>396</v>
      </c>
      <c r="E13">
        <v>5274</v>
      </c>
      <c r="F13" s="7">
        <v>44814</v>
      </c>
    </row>
    <row r="14" spans="1:10" x14ac:dyDescent="0.3">
      <c r="A14" s="1">
        <v>44820</v>
      </c>
      <c r="B14" s="4" t="s">
        <v>135</v>
      </c>
      <c r="C14" s="4">
        <v>6817.42</v>
      </c>
      <c r="D14" t="s">
        <v>427</v>
      </c>
      <c r="E14">
        <v>5276</v>
      </c>
      <c r="F14" s="7">
        <v>44818</v>
      </c>
    </row>
    <row r="15" spans="1:10" x14ac:dyDescent="0.3">
      <c r="A15" s="1">
        <v>44833</v>
      </c>
      <c r="B15" s="4" t="s">
        <v>282</v>
      </c>
      <c r="C15" s="4">
        <v>277.43</v>
      </c>
      <c r="D15" t="s">
        <v>428</v>
      </c>
      <c r="E15">
        <v>5277</v>
      </c>
      <c r="F15" s="7">
        <v>44819</v>
      </c>
    </row>
    <row r="16" spans="1:10" x14ac:dyDescent="0.3">
      <c r="A16" s="1">
        <v>44833</v>
      </c>
      <c r="B16" s="4" t="s">
        <v>431</v>
      </c>
      <c r="C16" s="4">
        <v>500</v>
      </c>
      <c r="D16" t="s">
        <v>437</v>
      </c>
      <c r="E16">
        <v>5278</v>
      </c>
      <c r="F16" s="7">
        <v>44826</v>
      </c>
    </row>
    <row r="17" spans="1:10" x14ac:dyDescent="0.3">
      <c r="A17" s="1">
        <v>44831</v>
      </c>
      <c r="B17" s="4" t="s">
        <v>316</v>
      </c>
      <c r="C17" s="4">
        <v>10</v>
      </c>
      <c r="D17" t="s">
        <v>439</v>
      </c>
      <c r="E17" s="14" t="s">
        <v>318</v>
      </c>
      <c r="F17" s="7">
        <v>44829</v>
      </c>
    </row>
    <row r="18" spans="1:10" x14ac:dyDescent="0.3">
      <c r="A18" s="1"/>
      <c r="C18" s="4">
        <f>SUM(C10:C17)</f>
        <v>8477.39</v>
      </c>
      <c r="F18" s="7"/>
    </row>
    <row r="19" spans="1:10" x14ac:dyDescent="0.3">
      <c r="A19" s="1"/>
      <c r="C19" s="4"/>
    </row>
    <row r="20" spans="1:10" x14ac:dyDescent="0.3">
      <c r="A20" s="1" t="s">
        <v>51</v>
      </c>
      <c r="C20" s="4"/>
    </row>
    <row r="21" spans="1:10" x14ac:dyDescent="0.3">
      <c r="A21" s="1">
        <v>44816</v>
      </c>
      <c r="C21" s="4"/>
    </row>
    <row r="22" spans="1:10" x14ac:dyDescent="0.3">
      <c r="A22" t="s">
        <v>388</v>
      </c>
      <c r="B22" s="4">
        <v>100</v>
      </c>
      <c r="C22" s="4" t="s">
        <v>76</v>
      </c>
      <c r="D22" t="s">
        <v>88</v>
      </c>
    </row>
    <row r="23" spans="1:10" x14ac:dyDescent="0.3">
      <c r="A23" s="7" t="s">
        <v>388</v>
      </c>
      <c r="B23" s="4">
        <v>300</v>
      </c>
      <c r="C23" s="4" t="s">
        <v>76</v>
      </c>
      <c r="D23" t="s">
        <v>389</v>
      </c>
    </row>
    <row r="24" spans="1:10" x14ac:dyDescent="0.3">
      <c r="A24" s="1" t="s">
        <v>390</v>
      </c>
      <c r="B24" s="4">
        <v>100</v>
      </c>
      <c r="C24" t="s">
        <v>76</v>
      </c>
      <c r="D24" t="s">
        <v>88</v>
      </c>
      <c r="J24" s="4"/>
    </row>
    <row r="25" spans="1:10" x14ac:dyDescent="0.3">
      <c r="A25" s="1" t="s">
        <v>391</v>
      </c>
      <c r="B25" s="4">
        <v>100</v>
      </c>
      <c r="C25" s="4" t="s">
        <v>76</v>
      </c>
      <c r="D25" t="s">
        <v>88</v>
      </c>
      <c r="J25" s="4"/>
    </row>
    <row r="26" spans="1:10" x14ac:dyDescent="0.3">
      <c r="A26" s="1" t="s">
        <v>43</v>
      </c>
      <c r="B26" s="4">
        <v>45</v>
      </c>
      <c r="C26" s="4" t="s">
        <v>76</v>
      </c>
      <c r="D26" t="s">
        <v>88</v>
      </c>
      <c r="J26" s="4"/>
    </row>
    <row r="27" spans="1:10" x14ac:dyDescent="0.3">
      <c r="B27" s="4">
        <f>SUM(B22:B26)</f>
        <v>645</v>
      </c>
      <c r="J27" s="4"/>
    </row>
    <row r="28" spans="1:10" x14ac:dyDescent="0.3">
      <c r="J28" s="4"/>
    </row>
    <row r="29" spans="1:10" x14ac:dyDescent="0.3">
      <c r="A29" s="1">
        <v>44826</v>
      </c>
      <c r="J29" s="4"/>
    </row>
    <row r="30" spans="1:10" x14ac:dyDescent="0.3">
      <c r="A30" t="s">
        <v>429</v>
      </c>
      <c r="B30" s="4">
        <v>250</v>
      </c>
      <c r="C30" t="s">
        <v>76</v>
      </c>
      <c r="D30" t="s">
        <v>389</v>
      </c>
      <c r="J30" s="4"/>
    </row>
    <row r="31" spans="1:10" x14ac:dyDescent="0.3">
      <c r="A31" t="s">
        <v>430</v>
      </c>
      <c r="B31" s="4">
        <v>12000</v>
      </c>
      <c r="C31" t="s">
        <v>76</v>
      </c>
      <c r="D31">
        <v>9000</v>
      </c>
      <c r="E31" t="s">
        <v>88</v>
      </c>
      <c r="F31">
        <v>3000</v>
      </c>
      <c r="G31" t="s">
        <v>389</v>
      </c>
      <c r="J31" s="4"/>
    </row>
    <row r="32" spans="1:10" x14ac:dyDescent="0.3">
      <c r="A32" t="s">
        <v>431</v>
      </c>
      <c r="B32" s="4">
        <v>1200</v>
      </c>
      <c r="C32" t="s">
        <v>76</v>
      </c>
      <c r="D32" t="s">
        <v>210</v>
      </c>
      <c r="E32" t="s">
        <v>432</v>
      </c>
      <c r="J32" s="4"/>
    </row>
    <row r="33" spans="1:10" x14ac:dyDescent="0.3">
      <c r="A33" t="s">
        <v>433</v>
      </c>
      <c r="B33" s="4">
        <v>4508.24</v>
      </c>
      <c r="C33" t="s">
        <v>76</v>
      </c>
      <c r="D33" t="s">
        <v>389</v>
      </c>
      <c r="J33" s="4"/>
    </row>
    <row r="34" spans="1:10" x14ac:dyDescent="0.3">
      <c r="B34" s="4">
        <f>SUM(B30:B33)</f>
        <v>17958.239999999998</v>
      </c>
      <c r="J34" s="4"/>
    </row>
    <row r="35" spans="1:10" x14ac:dyDescent="0.3">
      <c r="J35" s="4"/>
    </row>
    <row r="36" spans="1:10" x14ac:dyDescent="0.3">
      <c r="J36" s="4"/>
    </row>
    <row r="37" spans="1:10" x14ac:dyDescent="0.3">
      <c r="A37" s="8"/>
      <c r="G37" s="4"/>
      <c r="J37" s="4"/>
    </row>
    <row r="38" spans="1:10" x14ac:dyDescent="0.3">
      <c r="A38" s="8"/>
      <c r="G38" s="4"/>
      <c r="J38" s="4"/>
    </row>
    <row r="39" spans="1:10" x14ac:dyDescent="0.3">
      <c r="A39" s="8"/>
      <c r="G39" s="4"/>
      <c r="J39" s="4"/>
    </row>
    <row r="40" spans="1:10" x14ac:dyDescent="0.3">
      <c r="A40" s="8"/>
      <c r="G40" s="4"/>
      <c r="J40" s="4"/>
    </row>
    <row r="41" spans="1:10" x14ac:dyDescent="0.3">
      <c r="A41" s="8"/>
      <c r="G41" s="4"/>
      <c r="J41" s="4"/>
    </row>
    <row r="42" spans="1:10" x14ac:dyDescent="0.3">
      <c r="A42" s="8"/>
      <c r="G42" s="4"/>
      <c r="J42" s="4"/>
    </row>
    <row r="43" spans="1:10" x14ac:dyDescent="0.3">
      <c r="A43" s="8"/>
      <c r="G43" s="4"/>
      <c r="J43" s="4"/>
    </row>
    <row r="44" spans="1:10" x14ac:dyDescent="0.3">
      <c r="A44" s="8"/>
      <c r="G44" s="4"/>
      <c r="J44" s="4"/>
    </row>
    <row r="45" spans="1:10" x14ac:dyDescent="0.3">
      <c r="A45" s="8"/>
      <c r="G45" s="4"/>
      <c r="J45" s="4"/>
    </row>
    <row r="46" spans="1:10" x14ac:dyDescent="0.3">
      <c r="A46" s="8"/>
      <c r="G46" s="4"/>
      <c r="J46" s="4"/>
    </row>
    <row r="47" spans="1:10" x14ac:dyDescent="0.3">
      <c r="A47" s="8"/>
      <c r="G47" s="4"/>
      <c r="J47" s="4"/>
    </row>
    <row r="48" spans="1:10" x14ac:dyDescent="0.3">
      <c r="A48" s="8"/>
      <c r="G48" s="4"/>
      <c r="J48" s="4"/>
    </row>
    <row r="49" spans="1:10" x14ac:dyDescent="0.3">
      <c r="A49" s="8"/>
      <c r="G49" s="4"/>
      <c r="J49" s="4"/>
    </row>
    <row r="50" spans="1:10" x14ac:dyDescent="0.3">
      <c r="A50" s="8"/>
      <c r="G50" s="4"/>
      <c r="J50" s="4"/>
    </row>
    <row r="51" spans="1:10" x14ac:dyDescent="0.3">
      <c r="A51" s="8"/>
      <c r="G51" s="4"/>
      <c r="J51" s="4"/>
    </row>
    <row r="52" spans="1:10" x14ac:dyDescent="0.3">
      <c r="A52" s="8"/>
      <c r="G52" s="4"/>
      <c r="J52" s="4"/>
    </row>
    <row r="53" spans="1:10" x14ac:dyDescent="0.3">
      <c r="A53" s="8"/>
      <c r="G53" s="4"/>
      <c r="J53" s="4"/>
    </row>
    <row r="54" spans="1:10" x14ac:dyDescent="0.3">
      <c r="A54" s="8"/>
      <c r="G54" s="4"/>
      <c r="J54" s="4"/>
    </row>
    <row r="55" spans="1:10" x14ac:dyDescent="0.3">
      <c r="A55" s="8"/>
      <c r="G55" s="4"/>
      <c r="J55" s="4"/>
    </row>
    <row r="56" spans="1:10" x14ac:dyDescent="0.3">
      <c r="A56" s="8"/>
      <c r="G56" s="4"/>
      <c r="J56" s="4"/>
    </row>
    <row r="57" spans="1:10" x14ac:dyDescent="0.3">
      <c r="A57" s="8"/>
      <c r="G57" s="4"/>
      <c r="J57" s="4"/>
    </row>
    <row r="58" spans="1:10" x14ac:dyDescent="0.3">
      <c r="A58" s="8"/>
      <c r="G58" s="4"/>
      <c r="J58" s="4"/>
    </row>
    <row r="59" spans="1:10" x14ac:dyDescent="0.3">
      <c r="A59" s="8"/>
      <c r="G59" s="4"/>
      <c r="J59" s="4"/>
    </row>
    <row r="60" spans="1:10" x14ac:dyDescent="0.3">
      <c r="A60" s="8"/>
      <c r="G60" s="4"/>
      <c r="J60" s="4"/>
    </row>
    <row r="61" spans="1:10" x14ac:dyDescent="0.3">
      <c r="A61" s="8"/>
      <c r="G61" s="4"/>
      <c r="J61" s="4"/>
    </row>
    <row r="62" spans="1:10" x14ac:dyDescent="0.3">
      <c r="A62" s="8"/>
      <c r="G62" s="4"/>
      <c r="J62" s="4"/>
    </row>
    <row r="63" spans="1:10" x14ac:dyDescent="0.3">
      <c r="A63" s="8"/>
      <c r="G63" s="4"/>
      <c r="J63" s="4"/>
    </row>
    <row r="64" spans="1:10" x14ac:dyDescent="0.3">
      <c r="A64" s="8"/>
      <c r="G64" s="4"/>
      <c r="J64" s="4"/>
    </row>
    <row r="65" spans="1:7" x14ac:dyDescent="0.3">
      <c r="A65" s="8"/>
      <c r="G65" s="4"/>
    </row>
    <row r="66" spans="1:7" x14ac:dyDescent="0.3">
      <c r="A66" s="8"/>
      <c r="G66" s="4"/>
    </row>
    <row r="68" spans="1:7" x14ac:dyDescent="0.3">
      <c r="A68" s="7"/>
    </row>
    <row r="74" spans="1:7" x14ac:dyDescent="0.3">
      <c r="A74" s="7"/>
    </row>
  </sheetData>
  <sortState ref="J16:K55">
    <sortCondition ref="K16:K5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13" sqref="D13"/>
    </sheetView>
  </sheetViews>
  <sheetFormatPr defaultRowHeight="14.4" x14ac:dyDescent="0.3"/>
  <cols>
    <col min="1" max="1" width="19.33203125" bestFit="1" customWidth="1"/>
    <col min="2" max="2" width="13.33203125" style="4" bestFit="1" customWidth="1"/>
    <col min="3" max="3" width="15.33203125" bestFit="1" customWidth="1"/>
    <col min="6" max="6" width="10.5546875" bestFit="1" customWidth="1"/>
    <col min="8" max="8" width="12.5546875" bestFit="1" customWidth="1"/>
    <col min="9" max="9" width="13.88671875" bestFit="1" customWidth="1"/>
    <col min="10" max="10" width="16.44140625" bestFit="1" customWidth="1"/>
  </cols>
  <sheetData>
    <row r="1" spans="1:12" x14ac:dyDescent="0.3">
      <c r="A1" t="s">
        <v>37</v>
      </c>
      <c r="C1" s="11" t="s">
        <v>39</v>
      </c>
      <c r="D1" s="11" t="s">
        <v>44</v>
      </c>
      <c r="E1" s="11" t="s">
        <v>50</v>
      </c>
      <c r="F1" s="11" t="s">
        <v>41</v>
      </c>
      <c r="G1" s="11" t="s">
        <v>42</v>
      </c>
      <c r="H1" s="11" t="s">
        <v>392</v>
      </c>
      <c r="I1" s="11" t="s">
        <v>449</v>
      </c>
      <c r="J1" s="11"/>
      <c r="K1" s="11"/>
      <c r="L1" s="11"/>
    </row>
    <row r="2" spans="1:12" x14ac:dyDescent="0.3">
      <c r="A2" s="1"/>
      <c r="B2" s="7">
        <v>44845</v>
      </c>
      <c r="C2" s="4">
        <f>SUM(D2:L2)</f>
        <v>493.40999999999997</v>
      </c>
      <c r="D2" s="4"/>
      <c r="E2" s="4">
        <v>88.41</v>
      </c>
      <c r="F2" s="4"/>
      <c r="G2" s="4">
        <v>125</v>
      </c>
      <c r="H2" s="4">
        <v>280</v>
      </c>
      <c r="I2" s="4"/>
      <c r="J2" s="4"/>
    </row>
    <row r="3" spans="1:12" x14ac:dyDescent="0.3">
      <c r="A3" s="1"/>
      <c r="B3" s="7">
        <v>44861</v>
      </c>
      <c r="C3" s="4">
        <f>SUM(D3:I3)</f>
        <v>1275</v>
      </c>
      <c r="D3" s="4"/>
      <c r="E3" s="4"/>
      <c r="F3" s="4"/>
      <c r="G3" s="4">
        <v>75</v>
      </c>
      <c r="H3" s="4">
        <v>200</v>
      </c>
      <c r="I3" s="4">
        <v>1000</v>
      </c>
      <c r="J3" s="4"/>
    </row>
    <row r="4" spans="1:12" x14ac:dyDescent="0.3">
      <c r="A4" s="1"/>
      <c r="C4" s="4"/>
      <c r="D4" s="4"/>
      <c r="E4" s="4"/>
      <c r="F4" s="4"/>
      <c r="G4" s="4"/>
      <c r="H4" s="4"/>
      <c r="I4" s="4"/>
      <c r="J4" s="4"/>
      <c r="K4" s="4"/>
    </row>
    <row r="5" spans="1:12" x14ac:dyDescent="0.3">
      <c r="A5" s="1"/>
      <c r="C5" s="4"/>
      <c r="D5" s="4"/>
      <c r="E5" s="4"/>
      <c r="F5" s="4"/>
      <c r="G5" s="4"/>
      <c r="H5" s="4"/>
      <c r="I5" s="4"/>
      <c r="J5" s="4"/>
      <c r="L5" s="4"/>
    </row>
    <row r="6" spans="1:12" x14ac:dyDescent="0.3">
      <c r="C6" s="4">
        <f>SUM(C2:C5)</f>
        <v>1768.4099999999999</v>
      </c>
      <c r="D6" s="4">
        <f t="shared" ref="D6:I6" si="0">SUM(D2:D5)</f>
        <v>0</v>
      </c>
      <c r="E6" s="4">
        <f t="shared" si="0"/>
        <v>88.41</v>
      </c>
      <c r="F6" s="4">
        <f t="shared" si="0"/>
        <v>0</v>
      </c>
      <c r="G6" s="4">
        <f t="shared" si="0"/>
        <v>200</v>
      </c>
      <c r="H6" s="4">
        <f t="shared" si="0"/>
        <v>480</v>
      </c>
      <c r="I6" s="4">
        <f t="shared" si="0"/>
        <v>1000</v>
      </c>
      <c r="J6" s="4"/>
      <c r="K6" s="4"/>
      <c r="L6" s="4"/>
    </row>
    <row r="8" spans="1:12" x14ac:dyDescent="0.3">
      <c r="A8" t="s">
        <v>38</v>
      </c>
    </row>
    <row r="9" spans="1:12" x14ac:dyDescent="0.3">
      <c r="A9" t="s">
        <v>124</v>
      </c>
      <c r="B9" s="4" t="s">
        <v>133</v>
      </c>
      <c r="C9" s="4" t="s">
        <v>78</v>
      </c>
      <c r="D9" t="s">
        <v>89</v>
      </c>
      <c r="E9" t="s">
        <v>125</v>
      </c>
      <c r="F9" t="s">
        <v>126</v>
      </c>
    </row>
    <row r="10" spans="1:12" x14ac:dyDescent="0.3">
      <c r="A10" s="7">
        <v>44851</v>
      </c>
      <c r="B10" s="80" t="s">
        <v>196</v>
      </c>
      <c r="C10" s="4">
        <v>50</v>
      </c>
      <c r="D10" t="s">
        <v>266</v>
      </c>
      <c r="E10">
        <v>5267</v>
      </c>
      <c r="F10" s="7">
        <v>44762</v>
      </c>
    </row>
    <row r="11" spans="1:12" x14ac:dyDescent="0.3">
      <c r="A11" s="7">
        <v>44851</v>
      </c>
      <c r="B11" s="64" t="s">
        <v>196</v>
      </c>
      <c r="C11" s="4">
        <v>50</v>
      </c>
      <c r="D11" t="s">
        <v>266</v>
      </c>
      <c r="E11">
        <v>5270</v>
      </c>
      <c r="F11" s="7">
        <v>44790</v>
      </c>
    </row>
    <row r="12" spans="1:12" x14ac:dyDescent="0.3">
      <c r="A12" s="7">
        <v>44840</v>
      </c>
      <c r="B12" s="4" t="s">
        <v>312</v>
      </c>
      <c r="C12">
        <v>45.12</v>
      </c>
      <c r="D12" t="s">
        <v>444</v>
      </c>
      <c r="E12">
        <v>5279</v>
      </c>
      <c r="F12" s="7">
        <v>44837</v>
      </c>
    </row>
    <row r="13" spans="1:12" x14ac:dyDescent="0.3">
      <c r="A13" s="7">
        <v>44854</v>
      </c>
      <c r="B13" s="4" t="s">
        <v>353</v>
      </c>
      <c r="C13" s="4">
        <v>820</v>
      </c>
      <c r="D13" t="s">
        <v>450</v>
      </c>
      <c r="E13">
        <v>5280</v>
      </c>
      <c r="F13" s="7">
        <v>44853</v>
      </c>
    </row>
    <row r="14" spans="1:12" x14ac:dyDescent="0.3">
      <c r="C14" s="4">
        <f>SUM(C10:C13)</f>
        <v>965.12</v>
      </c>
    </row>
    <row r="16" spans="1:12" x14ac:dyDescent="0.3">
      <c r="A16" s="7" t="s">
        <v>51</v>
      </c>
    </row>
    <row r="17" spans="1:5" x14ac:dyDescent="0.3">
      <c r="A17" s="7">
        <v>44845</v>
      </c>
    </row>
    <row r="18" spans="1:5" x14ac:dyDescent="0.3">
      <c r="A18" t="s">
        <v>203</v>
      </c>
      <c r="B18" s="4">
        <v>25</v>
      </c>
      <c r="C18" t="s">
        <v>42</v>
      </c>
    </row>
    <row r="19" spans="1:5" x14ac:dyDescent="0.3">
      <c r="A19" t="s">
        <v>203</v>
      </c>
      <c r="B19" s="4">
        <v>80</v>
      </c>
      <c r="C19" t="s">
        <v>76</v>
      </c>
      <c r="D19" t="s">
        <v>389</v>
      </c>
    </row>
    <row r="20" spans="1:5" x14ac:dyDescent="0.3">
      <c r="A20" s="7" t="s">
        <v>50</v>
      </c>
      <c r="B20" s="4">
        <v>88.41</v>
      </c>
      <c r="C20" t="s">
        <v>40</v>
      </c>
    </row>
    <row r="21" spans="1:5" x14ac:dyDescent="0.3">
      <c r="A21" s="7" t="s">
        <v>303</v>
      </c>
      <c r="B21" s="4">
        <v>25</v>
      </c>
      <c r="C21" t="s">
        <v>42</v>
      </c>
    </row>
    <row r="22" spans="1:5" x14ac:dyDescent="0.3">
      <c r="A22" s="7" t="s">
        <v>446</v>
      </c>
      <c r="B22" s="4">
        <v>50</v>
      </c>
      <c r="C22" t="s">
        <v>42</v>
      </c>
    </row>
    <row r="23" spans="1:5" x14ac:dyDescent="0.3">
      <c r="A23" s="7" t="s">
        <v>289</v>
      </c>
      <c r="B23" s="4">
        <v>25</v>
      </c>
      <c r="C23" t="s">
        <v>42</v>
      </c>
    </row>
    <row r="24" spans="1:5" x14ac:dyDescent="0.3">
      <c r="A24" s="7" t="s">
        <v>207</v>
      </c>
      <c r="B24" s="4">
        <v>200</v>
      </c>
      <c r="C24" t="s">
        <v>76</v>
      </c>
      <c r="D24" t="s">
        <v>389</v>
      </c>
      <c r="E24" s="4"/>
    </row>
    <row r="25" spans="1:5" x14ac:dyDescent="0.3">
      <c r="B25" s="4">
        <f>SUM(B18:B24)</f>
        <v>493.40999999999997</v>
      </c>
      <c r="E25" s="4"/>
    </row>
    <row r="26" spans="1:5" x14ac:dyDescent="0.3">
      <c r="E26" s="4"/>
    </row>
    <row r="27" spans="1:5" x14ac:dyDescent="0.3">
      <c r="A27" s="7">
        <v>44861</v>
      </c>
      <c r="E27" s="4"/>
    </row>
    <row r="28" spans="1:5" x14ac:dyDescent="0.3">
      <c r="A28" t="s">
        <v>256</v>
      </c>
      <c r="B28" s="4">
        <v>25</v>
      </c>
      <c r="C28" t="s">
        <v>42</v>
      </c>
      <c r="E28" s="4"/>
    </row>
    <row r="29" spans="1:5" x14ac:dyDescent="0.3">
      <c r="A29" t="s">
        <v>448</v>
      </c>
      <c r="B29" s="4">
        <v>200</v>
      </c>
      <c r="C29" t="s">
        <v>76</v>
      </c>
      <c r="D29" t="s">
        <v>389</v>
      </c>
      <c r="E29" s="4"/>
    </row>
    <row r="30" spans="1:5" x14ac:dyDescent="0.3">
      <c r="A30" t="s">
        <v>204</v>
      </c>
      <c r="B30" s="4">
        <v>25</v>
      </c>
      <c r="C30" t="s">
        <v>42</v>
      </c>
      <c r="E30" s="4"/>
    </row>
    <row r="31" spans="1:5" x14ac:dyDescent="0.3">
      <c r="A31" t="s">
        <v>207</v>
      </c>
      <c r="B31" s="4">
        <v>25</v>
      </c>
      <c r="C31" t="s">
        <v>42</v>
      </c>
      <c r="E31" s="4"/>
    </row>
    <row r="32" spans="1:5" x14ac:dyDescent="0.3">
      <c r="A32" t="s">
        <v>361</v>
      </c>
      <c r="B32" s="4">
        <v>1000</v>
      </c>
      <c r="C32" t="s">
        <v>76</v>
      </c>
      <c r="D32" t="s">
        <v>88</v>
      </c>
      <c r="E32" s="4"/>
    </row>
    <row r="33" spans="2:5" x14ac:dyDescent="0.3">
      <c r="B33" s="4">
        <f>SUM(B28:B32)</f>
        <v>1275</v>
      </c>
      <c r="E33" s="4"/>
    </row>
    <row r="34" spans="2:5" x14ac:dyDescent="0.3">
      <c r="E34" s="4"/>
    </row>
    <row r="35" spans="2:5" x14ac:dyDescent="0.3">
      <c r="E35" s="4"/>
    </row>
    <row r="36" spans="2:5" x14ac:dyDescent="0.3">
      <c r="E36" s="4"/>
    </row>
    <row r="37" spans="2:5" x14ac:dyDescent="0.3">
      <c r="E37" s="4"/>
    </row>
    <row r="38" spans="2:5" x14ac:dyDescent="0.3">
      <c r="E38" s="4"/>
    </row>
    <row r="39" spans="2:5" x14ac:dyDescent="0.3">
      <c r="E39" s="4"/>
    </row>
    <row r="40" spans="2:5" x14ac:dyDescent="0.3">
      <c r="E40" s="4"/>
    </row>
    <row r="41" spans="2:5" x14ac:dyDescent="0.3">
      <c r="E41" s="4"/>
    </row>
    <row r="42" spans="2:5" x14ac:dyDescent="0.3">
      <c r="E42" s="4"/>
    </row>
    <row r="43" spans="2:5" x14ac:dyDescent="0.3">
      <c r="E43" s="4"/>
    </row>
    <row r="44" spans="2:5" x14ac:dyDescent="0.3">
      <c r="E44" s="4"/>
    </row>
    <row r="45" spans="2:5" x14ac:dyDescent="0.3">
      <c r="E45" s="4"/>
    </row>
    <row r="46" spans="2:5" x14ac:dyDescent="0.3">
      <c r="E46" s="4"/>
    </row>
    <row r="49" spans="1:1" x14ac:dyDescent="0.3">
      <c r="A49" s="7"/>
    </row>
  </sheetData>
  <sortState ref="E24:F46">
    <sortCondition ref="F24:F46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5" workbookViewId="0">
      <selection activeCell="B11" sqref="B11"/>
    </sheetView>
  </sheetViews>
  <sheetFormatPr defaultRowHeight="14.4" x14ac:dyDescent="0.3"/>
  <cols>
    <col min="1" max="1" width="11.44140625" bestFit="1" customWidth="1"/>
    <col min="2" max="2" width="16.44140625" style="4" bestFit="1" customWidth="1"/>
    <col min="3" max="3" width="11.109375" style="4" bestFit="1" customWidth="1"/>
    <col min="4" max="4" width="12.44140625" bestFit="1" customWidth="1"/>
    <col min="9" max="9" width="11.33203125" bestFit="1" customWidth="1"/>
    <col min="10" max="10" width="16.44140625" bestFit="1" customWidth="1"/>
  </cols>
  <sheetData>
    <row r="1" spans="1:12" x14ac:dyDescent="0.3">
      <c r="A1" t="s">
        <v>37</v>
      </c>
      <c r="C1" s="4" t="s">
        <v>39</v>
      </c>
      <c r="D1" s="11" t="s">
        <v>44</v>
      </c>
      <c r="E1" s="11" t="s">
        <v>40</v>
      </c>
      <c r="F1" s="11" t="s">
        <v>41</v>
      </c>
      <c r="G1" s="11" t="s">
        <v>42</v>
      </c>
      <c r="H1" s="11" t="s">
        <v>76</v>
      </c>
      <c r="I1" s="11" t="s">
        <v>106</v>
      </c>
      <c r="J1" s="11" t="s">
        <v>105</v>
      </c>
      <c r="K1" s="11" t="s">
        <v>88</v>
      </c>
      <c r="L1" s="11" t="s">
        <v>107</v>
      </c>
    </row>
    <row r="2" spans="1:12" x14ac:dyDescent="0.3">
      <c r="A2" s="1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1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C4" s="4">
        <f>SUM(C2:C3)</f>
        <v>0</v>
      </c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D5" s="4"/>
      <c r="E5" s="4"/>
      <c r="F5" s="4"/>
      <c r="G5" s="4"/>
      <c r="H5" s="4"/>
      <c r="I5" s="4"/>
      <c r="J5" s="4"/>
      <c r="K5" s="4"/>
      <c r="L5" s="4"/>
    </row>
    <row r="8" spans="1:12" x14ac:dyDescent="0.3">
      <c r="A8" t="s">
        <v>38</v>
      </c>
    </row>
    <row r="9" spans="1:12" x14ac:dyDescent="0.3">
      <c r="A9" t="s">
        <v>124</v>
      </c>
      <c r="B9" s="4" t="s">
        <v>133</v>
      </c>
      <c r="C9" s="4" t="s">
        <v>78</v>
      </c>
      <c r="D9" t="s">
        <v>89</v>
      </c>
      <c r="E9" t="s">
        <v>125</v>
      </c>
      <c r="F9" t="s">
        <v>126</v>
      </c>
    </row>
    <row r="10" spans="1:12" x14ac:dyDescent="0.3">
      <c r="A10" s="1"/>
      <c r="B10" s="4" t="s">
        <v>451</v>
      </c>
      <c r="C10" s="4">
        <v>200</v>
      </c>
      <c r="D10" t="s">
        <v>88</v>
      </c>
      <c r="E10">
        <v>5281</v>
      </c>
      <c r="F10" s="1">
        <v>44853</v>
      </c>
    </row>
    <row r="11" spans="1:12" x14ac:dyDescent="0.3">
      <c r="A11" s="1"/>
      <c r="F11" s="1"/>
    </row>
    <row r="12" spans="1:12" x14ac:dyDescent="0.3">
      <c r="A12" s="1"/>
      <c r="F12" s="1"/>
    </row>
    <row r="13" spans="1:12" x14ac:dyDescent="0.3">
      <c r="A13" s="1"/>
      <c r="F13" s="1"/>
    </row>
    <row r="14" spans="1:12" x14ac:dyDescent="0.3">
      <c r="A14" s="1"/>
      <c r="F14" s="1"/>
    </row>
    <row r="15" spans="1:12" x14ac:dyDescent="0.3">
      <c r="A15" s="1"/>
      <c r="F15" s="1"/>
    </row>
    <row r="16" spans="1:12" x14ac:dyDescent="0.3">
      <c r="A16" s="7" t="s">
        <v>51</v>
      </c>
      <c r="F16" s="1"/>
    </row>
    <row r="17" spans="1:3" x14ac:dyDescent="0.3">
      <c r="C17" s="4">
        <f>SUM(C10:C16)</f>
        <v>200</v>
      </c>
    </row>
    <row r="20" spans="1:3" x14ac:dyDescent="0.3">
      <c r="A20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annual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PoW</vt:lpstr>
      <vt:lpstr>Fr O'Bryan Fund</vt:lpstr>
      <vt:lpstr>annual!Print_Titles</vt:lpstr>
    </vt:vector>
  </TitlesOfParts>
  <Company>SMS Holdings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Fay</dc:creator>
  <cp:lastModifiedBy>NCBWL President</cp:lastModifiedBy>
  <cp:lastPrinted>2022-11-02T22:34:29Z</cp:lastPrinted>
  <dcterms:created xsi:type="dcterms:W3CDTF">2021-05-03T13:39:07Z</dcterms:created>
  <dcterms:modified xsi:type="dcterms:W3CDTF">2022-11-11T14:43:35Z</dcterms:modified>
</cp:coreProperties>
</file>